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09Q4HospitalCensusandChargesb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<sst xmlns="http://schemas.openxmlformats.org/spreadsheetml/2006/main" count="230" uniqueCount="90">
  <si>
    <t>Deaconess Medical Center</t>
  </si>
  <si>
    <t>Grays Harbor Community Hospital</t>
  </si>
  <si>
    <t>Northwest Hospital</t>
  </si>
  <si>
    <t>Saint Francis Hospital</t>
  </si>
  <si>
    <t>Saint Joseph Medical Center</t>
  </si>
  <si>
    <t>Skagit Valley Hospital</t>
  </si>
  <si>
    <t>Auburn Regional Medical Center</t>
  </si>
  <si>
    <t>Central Washington Hospital</t>
  </si>
  <si>
    <t>Good Samaritan Hospital</t>
  </si>
  <si>
    <t>Harrison Memorial Hospital</t>
  </si>
  <si>
    <t>Highline Community Hospital</t>
  </si>
  <si>
    <t>Kadlec Regional Medical Center</t>
  </si>
  <si>
    <t>Overlake Hospital Medical Center</t>
  </si>
  <si>
    <t>PeaceHealth Saint Joseph Hospital</t>
  </si>
  <si>
    <t>Providence Holy Family Hospital</t>
  </si>
  <si>
    <t>Providence Regional Medical Center Everett</t>
  </si>
  <si>
    <t>Providence Sacred Heart Medical Center</t>
  </si>
  <si>
    <t>Providence Saint Peter Hospital</t>
  </si>
  <si>
    <t>Southwest Washington Medical Center</t>
  </si>
  <si>
    <t>Swedish Medical Center - First Hill</t>
  </si>
  <si>
    <t>Tacoma General Allenmore Hospital</t>
  </si>
  <si>
    <t>University Of Washington Medical Center</t>
  </si>
  <si>
    <t>Valley Medical Center</t>
  </si>
  <si>
    <t>Stevens Healthcare</t>
  </si>
  <si>
    <t>Yakima Valley Memorial Hospital</t>
  </si>
  <si>
    <t>Evergreen Hospital Medical Center</t>
  </si>
  <si>
    <t>Legacy Salmon Creek Hospital</t>
  </si>
  <si>
    <t>Providence Saint Mary Medical Center</t>
  </si>
  <si>
    <t>Valley Hospital and Medical Center</t>
  </si>
  <si>
    <t>Capital Medical Center</t>
  </si>
  <si>
    <t>Toppenish Community Hospital</t>
  </si>
  <si>
    <t>Kennewick General Hospital</t>
  </si>
  <si>
    <t>PeaceHealth Saint John Medical Center</t>
  </si>
  <si>
    <t>Cascade Valley Hospital</t>
  </si>
  <si>
    <t>Providence Centralia Hospital</t>
  </si>
  <si>
    <t>Walla Walla General Hospital</t>
  </si>
  <si>
    <t>Island Hospital</t>
  </si>
  <si>
    <t>Kittitas Valley Hospital</t>
  </si>
  <si>
    <t>Olympic Medical Center</t>
  </si>
  <si>
    <t>Sunnyside Community Hospital</t>
  </si>
  <si>
    <t>Valley General Hospital</t>
  </si>
  <si>
    <t>Lourdes Medical Center</t>
  </si>
  <si>
    <t>Mason General Hospital</t>
  </si>
  <si>
    <t>Whidbey General Hospital</t>
  </si>
  <si>
    <t>Whitman Hospital &amp; Medical Center</t>
  </si>
  <si>
    <t>Group Health Central Hospital</t>
  </si>
  <si>
    <t>Okanogan-Douglas Hospital</t>
  </si>
  <si>
    <t>Newport Community Hospital</t>
  </si>
  <si>
    <t>Lake Chelan Community Hospital</t>
  </si>
  <si>
    <t>Providence Mount Carmel Hospital</t>
  </si>
  <si>
    <t>Enumclaw Regional Hospital</t>
  </si>
  <si>
    <t>Skyline Hospital</t>
  </si>
  <si>
    <t>Morton General Hospital</t>
  </si>
  <si>
    <t>Samaritan Hospital</t>
  </si>
  <si>
    <t>Forks Community Hospital</t>
  </si>
  <si>
    <t>Mid-Valley Hospital</t>
  </si>
  <si>
    <t>North Valley Hospital</t>
  </si>
  <si>
    <t>Othello Community Hospital</t>
  </si>
  <si>
    <t>Providence Saint Joseph's Hospital</t>
  </si>
  <si>
    <t>Pullman Regional Hospital</t>
  </si>
  <si>
    <t>Coulee Community Hospital</t>
  </si>
  <si>
    <t>Jefferson Hospital</t>
  </si>
  <si>
    <t>Prosser Memorial Hospital</t>
  </si>
  <si>
    <t>Title / Hospital Name</t>
  </si>
  <si>
    <t>765 Cesarean w/CCMCC</t>
  </si>
  <si>
    <t>766 Cesarean w/o CC/MCC</t>
  </si>
  <si>
    <t>767 &amp; 768 Vaginal delivery w sterilization &amp;/or D&amp;C or other OR Procedure</t>
  </si>
  <si>
    <t>774 Vaginal delivery w complicating diagnoses</t>
  </si>
  <si>
    <t>775 Vaginal delivery w/o complicating diagnoses</t>
  </si>
  <si>
    <t>Total Deliveries</t>
  </si>
  <si>
    <t>Total Cesarean Deliveries</t>
  </si>
  <si>
    <t>Total Vaginal Deliveries</t>
  </si>
  <si>
    <t>% Cesarean</t>
  </si>
  <si>
    <t>Total Complicated Deliveries %</t>
  </si>
  <si>
    <t>Total</t>
  </si>
  <si>
    <t>% Complicated Deliveries</t>
  </si>
  <si>
    <t>767 &amp; 768</t>
  </si>
  <si>
    <t>Cesarean Deliveries</t>
  </si>
  <si>
    <t>Vaginal Deliveries</t>
  </si>
  <si>
    <t>All Deliveries</t>
  </si>
  <si>
    <t>2009 Washington State Cesarean Birth Rates by Hospital</t>
  </si>
  <si>
    <t>%   Cesarean</t>
  </si>
  <si>
    <t xml:space="preserve">http://www.doh.wa.gov/ehsphl/hospdata/CHARS/Default.htm </t>
  </si>
  <si>
    <r>
      <rPr>
        <u val="single"/>
        <sz val="10"/>
        <color indexed="8"/>
        <rFont val="Arial"/>
        <family val="2"/>
      </rPr>
      <t>Methodology</t>
    </r>
    <r>
      <rPr>
        <sz val="10"/>
        <color indexed="8"/>
        <rFont val="Arial"/>
        <family val="2"/>
      </rPr>
      <t xml:space="preserve">:  For total births, tallied DRG categories: 765 -  cesarean with complications, 766 – cesarean rate without complication, 767 – vaginal delivery sterilization or D&amp;C or other OR procedures, 774 - vaginal delivery with complicating conditions, 775 – vaginal delivery without complicating conditions.   The CS total was category 765 + 766.  Rate was calculated as CS Total / Total Births.    For the rate of complicated deliveries, tallied DRG codes 765 + 774 divided by total births.   Calculations done by Kim James, CD(DONA, PALS), ICCE, LCCE.  www.kimjames.net </t>
    </r>
  </si>
  <si>
    <t xml:space="preserve">  Hospitals in top 1/3 of state</t>
  </si>
  <si>
    <t xml:space="preserve">  Hospitals in middle 1/3 of state</t>
  </si>
  <si>
    <t xml:space="preserve">  Hospitals in bottom 1/3 of state</t>
  </si>
  <si>
    <t>Ranked by % of Cesarean Deliveries, Highest to Lowest</t>
  </si>
  <si>
    <t>Ranked by % of Complicated Deliveries, Highest to Lowest</t>
  </si>
  <si>
    <t>*Please note that the hospitals with the highest cesarean birth rates don't always have the highest rate of complicated deliveries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</si>
</sst>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_(* #,##0_);_(* \(#,##0\);_(* &quot;-&quot;??_);_(@_)"/>
    <numFmt numFmtId="166" formatCode="&quot;$&quot;#,##0.00"/>
    <numFmt numFmtId="167" formatCode="0.0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17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sz val="8"/>
      <color indexed="62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10"/>
      <name val="Times New Roman"/>
      <family val="2"/>
    </font>
    <font>
      <i/>
      <sz val="8"/>
      <color indexed="23"/>
      <name val="Times New Roman"/>
      <family val="2"/>
    </font>
    <font>
      <b/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8"/>
      <name val="Times New Roman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MS Sans Serif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5" fontId="4" fillId="0" borderId="0" xfId="42" applyNumberFormat="1" applyFont="1" applyBorder="1" applyAlignment="1">
      <alignment horizontal="center" vertical="center" wrapText="1"/>
    </xf>
    <xf numFmtId="0" fontId="4" fillId="0" borderId="0" xfId="56" applyFont="1" applyBorder="1" applyAlignment="1" quotePrefix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1" fillId="0" borderId="0" xfId="0" applyFont="1" applyAlignment="1">
      <alignment vertical="center" wrapText="1"/>
    </xf>
    <xf numFmtId="3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9" fontId="0" fillId="0" borderId="0" xfId="59" applyFont="1" applyFill="1" applyBorder="1" applyAlignment="1" applyProtection="1">
      <alignment wrapText="1"/>
      <protection/>
    </xf>
    <xf numFmtId="9" fontId="0" fillId="0" borderId="0" xfId="59" applyFont="1" applyFill="1" applyBorder="1" applyAlignment="1" applyProtection="1">
      <alignment/>
      <protection/>
    </xf>
    <xf numFmtId="168" fontId="0" fillId="0" borderId="0" xfId="59" applyNumberFormat="1" applyFont="1" applyFill="1" applyBorder="1" applyAlignment="1" applyProtection="1">
      <alignment wrapText="1"/>
      <protection/>
    </xf>
    <xf numFmtId="168" fontId="0" fillId="0" borderId="0" xfId="59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168" fontId="23" fillId="0" borderId="0" xfId="59" applyNumberFormat="1" applyFont="1" applyFill="1" applyBorder="1" applyAlignment="1" applyProtection="1">
      <alignment/>
      <protection/>
    </xf>
    <xf numFmtId="9" fontId="23" fillId="0" borderId="0" xfId="59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0" xfId="56" applyFont="1" applyBorder="1" applyAlignment="1" quotePrefix="1">
      <alignment horizontal="left" wrapText="1"/>
      <protection/>
    </xf>
    <xf numFmtId="0" fontId="26" fillId="0" borderId="10" xfId="0" applyFont="1" applyBorder="1" applyAlignment="1">
      <alignment wrapText="1"/>
    </xf>
    <xf numFmtId="168" fontId="23" fillId="0" borderId="10" xfId="59" applyNumberFormat="1" applyFont="1" applyFill="1" applyBorder="1" applyAlignment="1" applyProtection="1">
      <alignment horizontal="center" wrapText="1"/>
      <protection/>
    </xf>
    <xf numFmtId="0" fontId="26" fillId="0" borderId="11" xfId="0" applyNumberFormat="1" applyFont="1" applyFill="1" applyBorder="1" applyAlignment="1" applyProtection="1">
      <alignment horizontal="center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13" xfId="0" applyNumberFormat="1" applyFont="1" applyFill="1" applyBorder="1" applyAlignment="1" applyProtection="1">
      <alignment horizontal="center"/>
      <protection/>
    </xf>
    <xf numFmtId="165" fontId="25" fillId="0" borderId="14" xfId="42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3" fontId="27" fillId="0" borderId="14" xfId="0" applyNumberFormat="1" applyFont="1" applyFill="1" applyBorder="1" applyAlignment="1" applyProtection="1">
      <alignment/>
      <protection/>
    </xf>
    <xf numFmtId="3" fontId="27" fillId="0" borderId="10" xfId="0" applyNumberFormat="1" applyFont="1" applyFill="1" applyBorder="1" applyAlignment="1" applyProtection="1">
      <alignment/>
      <protection/>
    </xf>
    <xf numFmtId="3" fontId="23" fillId="0" borderId="14" xfId="0" applyNumberFormat="1" applyFont="1" applyFill="1" applyBorder="1" applyAlignment="1" applyProtection="1">
      <alignment horizontal="right" indent="2"/>
      <protection/>
    </xf>
    <xf numFmtId="168" fontId="23" fillId="0" borderId="10" xfId="59" applyNumberFormat="1" applyFont="1" applyFill="1" applyBorder="1" applyAlignment="1" applyProtection="1">
      <alignment horizontal="right" indent="2"/>
      <protection/>
    </xf>
    <xf numFmtId="9" fontId="23" fillId="0" borderId="15" xfId="59" applyFont="1" applyFill="1" applyBorder="1" applyAlignment="1" applyProtection="1">
      <alignment horizontal="right" indent="2"/>
      <protection/>
    </xf>
    <xf numFmtId="0" fontId="24" fillId="0" borderId="11" xfId="0" applyNumberFormat="1" applyFont="1" applyFill="1" applyBorder="1" applyAlignment="1" applyProtection="1">
      <alignment/>
      <protection/>
    </xf>
    <xf numFmtId="168" fontId="23" fillId="0" borderId="12" xfId="59" applyNumberFormat="1" applyFont="1" applyFill="1" applyBorder="1" applyAlignment="1" applyProtection="1">
      <alignment/>
      <protection/>
    </xf>
    <xf numFmtId="9" fontId="23" fillId="0" borderId="13" xfId="59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center" wrapText="1"/>
      <protection/>
    </xf>
    <xf numFmtId="9" fontId="23" fillId="0" borderId="15" xfId="59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42" fillId="0" borderId="0" xfId="52" applyNumberFormat="1" applyFill="1" applyBorder="1" applyAlignment="1" applyProtection="1">
      <alignment/>
      <protection/>
    </xf>
    <xf numFmtId="0" fontId="24" fillId="19" borderId="0" xfId="0" applyFont="1" applyFill="1" applyAlignment="1">
      <alignment vertical="center"/>
    </xf>
    <xf numFmtId="3" fontId="26" fillId="19" borderId="16" xfId="0" applyNumberFormat="1" applyFont="1" applyFill="1" applyBorder="1" applyAlignment="1">
      <alignment horizontal="right" vertical="center"/>
    </xf>
    <xf numFmtId="3" fontId="26" fillId="19" borderId="0" xfId="0" applyNumberFormat="1" applyFont="1" applyFill="1" applyBorder="1" applyAlignment="1">
      <alignment horizontal="right" vertical="center"/>
    </xf>
    <xf numFmtId="3" fontId="24" fillId="19" borderId="17" xfId="0" applyNumberFormat="1" applyFont="1" applyFill="1" applyBorder="1" applyAlignment="1">
      <alignment horizontal="right" vertical="center" indent="2"/>
    </xf>
    <xf numFmtId="3" fontId="24" fillId="19" borderId="16" xfId="0" applyNumberFormat="1" applyFont="1" applyFill="1" applyBorder="1" applyAlignment="1" applyProtection="1">
      <alignment horizontal="right" indent="2"/>
      <protection/>
    </xf>
    <xf numFmtId="168" fontId="23" fillId="19" borderId="0" xfId="59" applyNumberFormat="1" applyFont="1" applyFill="1" applyBorder="1" applyAlignment="1" applyProtection="1">
      <alignment horizontal="right" indent="2"/>
      <protection/>
    </xf>
    <xf numFmtId="9" fontId="23" fillId="19" borderId="17" xfId="59" applyFont="1" applyFill="1" applyBorder="1" applyAlignment="1" applyProtection="1">
      <alignment horizontal="right" indent="2"/>
      <protection/>
    </xf>
    <xf numFmtId="0" fontId="24" fillId="15" borderId="0" xfId="0" applyFont="1" applyFill="1" applyAlignment="1">
      <alignment vertical="center"/>
    </xf>
    <xf numFmtId="3" fontId="26" fillId="15" borderId="16" xfId="0" applyNumberFormat="1" applyFont="1" applyFill="1" applyBorder="1" applyAlignment="1">
      <alignment horizontal="right" vertical="center"/>
    </xf>
    <xf numFmtId="3" fontId="26" fillId="15" borderId="0" xfId="0" applyNumberFormat="1" applyFont="1" applyFill="1" applyBorder="1" applyAlignment="1">
      <alignment horizontal="right" vertical="center"/>
    </xf>
    <xf numFmtId="3" fontId="24" fillId="15" borderId="17" xfId="0" applyNumberFormat="1" applyFont="1" applyFill="1" applyBorder="1" applyAlignment="1">
      <alignment horizontal="right" vertical="center" indent="2"/>
    </xf>
    <xf numFmtId="3" fontId="24" fillId="15" borderId="16" xfId="0" applyNumberFormat="1" applyFont="1" applyFill="1" applyBorder="1" applyAlignment="1" applyProtection="1">
      <alignment horizontal="right" indent="2"/>
      <protection/>
    </xf>
    <xf numFmtId="168" fontId="23" fillId="15" borderId="0" xfId="59" applyNumberFormat="1" applyFont="1" applyFill="1" applyBorder="1" applyAlignment="1" applyProtection="1">
      <alignment horizontal="right" indent="2"/>
      <protection/>
    </xf>
    <xf numFmtId="9" fontId="23" fillId="15" borderId="17" xfId="59" applyFont="1" applyFill="1" applyBorder="1" applyAlignment="1" applyProtection="1">
      <alignment horizontal="right" indent="2"/>
      <protection/>
    </xf>
    <xf numFmtId="0" fontId="24" fillId="16" borderId="0" xfId="0" applyFont="1" applyFill="1" applyAlignment="1">
      <alignment vertical="center"/>
    </xf>
    <xf numFmtId="3" fontId="26" fillId="16" borderId="16" xfId="0" applyNumberFormat="1" applyFont="1" applyFill="1" applyBorder="1" applyAlignment="1">
      <alignment horizontal="right" vertical="center"/>
    </xf>
    <xf numFmtId="3" fontId="26" fillId="16" borderId="0" xfId="0" applyNumberFormat="1" applyFont="1" applyFill="1" applyBorder="1" applyAlignment="1">
      <alignment horizontal="right" vertical="center"/>
    </xf>
    <xf numFmtId="3" fontId="24" fillId="16" borderId="17" xfId="0" applyNumberFormat="1" applyFont="1" applyFill="1" applyBorder="1" applyAlignment="1">
      <alignment horizontal="right" vertical="center" indent="2"/>
    </xf>
    <xf numFmtId="3" fontId="24" fillId="16" borderId="16" xfId="0" applyNumberFormat="1" applyFont="1" applyFill="1" applyBorder="1" applyAlignment="1" applyProtection="1">
      <alignment horizontal="right" indent="2"/>
      <protection/>
    </xf>
    <xf numFmtId="168" fontId="23" fillId="16" borderId="0" xfId="59" applyNumberFormat="1" applyFont="1" applyFill="1" applyBorder="1" applyAlignment="1" applyProtection="1">
      <alignment horizontal="right" indent="2"/>
      <protection/>
    </xf>
    <xf numFmtId="9" fontId="23" fillId="16" borderId="17" xfId="59" applyFont="1" applyFill="1" applyBorder="1" applyAlignment="1" applyProtection="1">
      <alignment horizontal="right" indent="2"/>
      <protection/>
    </xf>
    <xf numFmtId="3" fontId="23" fillId="0" borderId="15" xfId="0" applyNumberFormat="1" applyFont="1" applyFill="1" applyBorder="1" applyAlignment="1">
      <alignment horizontal="right" vertical="center" indent="2"/>
    </xf>
    <xf numFmtId="0" fontId="23" fillId="15" borderId="18" xfId="0" applyNumberFormat="1" applyFont="1" applyFill="1" applyBorder="1" applyAlignment="1" applyProtection="1">
      <alignment horizontal="center"/>
      <protection/>
    </xf>
    <xf numFmtId="0" fontId="23" fillId="19" borderId="18" xfId="0" applyNumberFormat="1" applyFont="1" applyFill="1" applyBorder="1" applyAlignment="1" applyProtection="1">
      <alignment horizontal="center"/>
      <protection/>
    </xf>
    <xf numFmtId="0" fontId="24" fillId="0" borderId="16" xfId="0" applyNumberFormat="1" applyFont="1" applyFill="1" applyBorder="1" applyAlignment="1" applyProtection="1">
      <alignment/>
      <protection/>
    </xf>
    <xf numFmtId="0" fontId="24" fillId="16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yDRG.rp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h.wa.gov/ehsphl/hospdata/CHARS/Default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selection activeCell="A2" sqref="A2:K2"/>
    </sheetView>
  </sheetViews>
  <sheetFormatPr defaultColWidth="11.421875" defaultRowHeight="12.75"/>
  <cols>
    <col min="1" max="1" width="39.140625" style="14" customWidth="1"/>
    <col min="2" max="2" width="4.7109375" style="18" customWidth="1"/>
    <col min="3" max="3" width="5.57421875" style="18" customWidth="1"/>
    <col min="4" max="4" width="9.8515625" style="14" customWidth="1"/>
    <col min="5" max="6" width="4.7109375" style="18" customWidth="1"/>
    <col min="7" max="7" width="5.57421875" style="18" customWidth="1"/>
    <col min="8" max="8" width="9.7109375" style="14" customWidth="1"/>
    <col min="9" max="9" width="10.57421875" style="14" customWidth="1"/>
    <col min="10" max="10" width="11.7109375" style="16" customWidth="1"/>
    <col min="11" max="11" width="12.28125" style="17" customWidth="1"/>
    <col min="12" max="12" width="11.421875" style="14" customWidth="1"/>
    <col min="13" max="13" width="38.00390625" style="14" customWidth="1"/>
    <col min="14" max="15" width="6.140625" style="14" customWidth="1"/>
    <col min="16" max="16" width="10.140625" style="14" customWidth="1"/>
    <col min="17" max="18" width="4.7109375" style="14" customWidth="1"/>
    <col min="19" max="19" width="5.421875" style="14" customWidth="1"/>
    <col min="20" max="20" width="10.57421875" style="14" customWidth="1"/>
    <col min="21" max="21" width="11.00390625" style="14" customWidth="1"/>
    <col min="22" max="22" width="11.421875" style="14" customWidth="1"/>
    <col min="23" max="23" width="12.57421875" style="14" customWidth="1"/>
    <col min="24" max="16384" width="11.421875" style="14" customWidth="1"/>
  </cols>
  <sheetData>
    <row r="1" spans="1:23" ht="20.25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M1" s="41" t="s">
        <v>80</v>
      </c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5.75" customHeight="1">
      <c r="A2" s="40" t="s">
        <v>87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40" t="s">
        <v>88</v>
      </c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2.75">
      <c r="A4" s="19"/>
      <c r="B4" s="65"/>
      <c r="C4" s="67" t="s">
        <v>84</v>
      </c>
      <c r="D4" s="15"/>
      <c r="E4" s="15"/>
      <c r="F4" s="19"/>
      <c r="G4" s="19"/>
      <c r="H4" s="19"/>
      <c r="I4" s="19"/>
      <c r="J4" s="19"/>
      <c r="K4" s="19"/>
      <c r="M4" s="40" t="s">
        <v>89</v>
      </c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2.75">
      <c r="A5" s="19"/>
      <c r="B5" s="66"/>
      <c r="C5" s="67" t="s">
        <v>85</v>
      </c>
      <c r="D5" s="19"/>
      <c r="E5" s="19"/>
      <c r="F5" s="19"/>
      <c r="G5" s="19"/>
      <c r="H5" s="19"/>
      <c r="I5" s="19"/>
      <c r="J5" s="19"/>
      <c r="K5" s="19"/>
      <c r="M5" s="19"/>
      <c r="N5" s="19"/>
      <c r="P5" s="19"/>
      <c r="Q5" s="19"/>
      <c r="R5" s="19"/>
      <c r="S5" s="19"/>
      <c r="T5" s="19"/>
      <c r="U5" s="19"/>
      <c r="V5" s="19"/>
      <c r="W5" s="19"/>
    </row>
    <row r="6" spans="2:23" ht="12.75">
      <c r="B6" s="68"/>
      <c r="C6" s="67" t="s">
        <v>86</v>
      </c>
      <c r="E6" s="14"/>
      <c r="F6" s="14"/>
      <c r="G6" s="14"/>
      <c r="V6" s="16"/>
      <c r="W6" s="17"/>
    </row>
    <row r="7" spans="2:23" ht="12.75">
      <c r="B7" s="14"/>
      <c r="C7" s="14"/>
      <c r="E7" s="14"/>
      <c r="F7" s="14"/>
      <c r="G7" s="14"/>
      <c r="V7" s="16"/>
      <c r="W7" s="17"/>
    </row>
    <row r="8" spans="2:23" ht="12.75">
      <c r="B8" s="24" t="s">
        <v>77</v>
      </c>
      <c r="C8" s="25"/>
      <c r="D8" s="26"/>
      <c r="E8" s="24" t="s">
        <v>78</v>
      </c>
      <c r="F8" s="25"/>
      <c r="G8" s="25"/>
      <c r="H8" s="26"/>
      <c r="I8" s="35"/>
      <c r="J8" s="36"/>
      <c r="K8" s="37"/>
      <c r="N8" s="24" t="s">
        <v>77</v>
      </c>
      <c r="O8" s="25"/>
      <c r="P8" s="26"/>
      <c r="Q8" s="24" t="s">
        <v>78</v>
      </c>
      <c r="R8" s="25"/>
      <c r="S8" s="25"/>
      <c r="T8" s="26"/>
      <c r="U8" s="35"/>
      <c r="V8" s="36"/>
      <c r="W8" s="37"/>
    </row>
    <row r="9" spans="1:23" s="13" customFormat="1" ht="51">
      <c r="A9" s="21" t="s">
        <v>63</v>
      </c>
      <c r="B9" s="27">
        <v>765</v>
      </c>
      <c r="C9" s="22">
        <v>766</v>
      </c>
      <c r="D9" s="28" t="s">
        <v>74</v>
      </c>
      <c r="E9" s="29" t="s">
        <v>76</v>
      </c>
      <c r="F9" s="22">
        <v>774</v>
      </c>
      <c r="G9" s="22">
        <v>775</v>
      </c>
      <c r="H9" s="28" t="s">
        <v>74</v>
      </c>
      <c r="I9" s="38" t="s">
        <v>79</v>
      </c>
      <c r="J9" s="23" t="s">
        <v>81</v>
      </c>
      <c r="K9" s="39" t="s">
        <v>75</v>
      </c>
      <c r="M9" s="21" t="s">
        <v>63</v>
      </c>
      <c r="N9" s="27">
        <v>765</v>
      </c>
      <c r="O9" s="22">
        <v>766</v>
      </c>
      <c r="P9" s="28" t="s">
        <v>74</v>
      </c>
      <c r="Q9" s="29" t="s">
        <v>76</v>
      </c>
      <c r="R9" s="22">
        <v>774</v>
      </c>
      <c r="S9" s="22">
        <v>775</v>
      </c>
      <c r="T9" s="28" t="s">
        <v>74</v>
      </c>
      <c r="U9" s="38" t="s">
        <v>79</v>
      </c>
      <c r="V9" s="23" t="s">
        <v>81</v>
      </c>
      <c r="W9" s="39" t="s">
        <v>75</v>
      </c>
    </row>
    <row r="10" spans="1:23" ht="12.75">
      <c r="A10" s="50" t="s">
        <v>55</v>
      </c>
      <c r="B10" s="51">
        <v>45</v>
      </c>
      <c r="C10" s="52">
        <v>62</v>
      </c>
      <c r="D10" s="53">
        <f>B10+C10</f>
        <v>107</v>
      </c>
      <c r="E10" s="51">
        <v>9</v>
      </c>
      <c r="F10" s="52">
        <v>23</v>
      </c>
      <c r="G10" s="52">
        <v>122</v>
      </c>
      <c r="H10" s="53">
        <f>SUM(E10:G10)</f>
        <v>154</v>
      </c>
      <c r="I10" s="54">
        <f>D10+H10</f>
        <v>261</v>
      </c>
      <c r="J10" s="55">
        <f>D10/I10</f>
        <v>0.4099616858237548</v>
      </c>
      <c r="K10" s="56">
        <f>(B10+E10+F10)/I10</f>
        <v>0.2950191570881226</v>
      </c>
      <c r="M10" s="50" t="s">
        <v>21</v>
      </c>
      <c r="N10" s="51">
        <v>529</v>
      </c>
      <c r="O10" s="52">
        <v>292</v>
      </c>
      <c r="P10" s="53">
        <f>N10+O10</f>
        <v>821</v>
      </c>
      <c r="Q10" s="51">
        <v>34</v>
      </c>
      <c r="R10" s="52">
        <v>474</v>
      </c>
      <c r="S10" s="52">
        <v>872</v>
      </c>
      <c r="T10" s="53">
        <f>SUM(Q10:S10)</f>
        <v>1380</v>
      </c>
      <c r="U10" s="54">
        <f>P10+T10</f>
        <v>2201</v>
      </c>
      <c r="V10" s="55">
        <f>P10/U10</f>
        <v>0.3730122671512949</v>
      </c>
      <c r="W10" s="56">
        <f>(N10+Q10+R10)/U10</f>
        <v>0.4711494775102226</v>
      </c>
    </row>
    <row r="11" spans="1:23" ht="12.75">
      <c r="A11" s="50" t="s">
        <v>25</v>
      </c>
      <c r="B11" s="51">
        <v>603</v>
      </c>
      <c r="C11" s="52">
        <v>948</v>
      </c>
      <c r="D11" s="53">
        <f>B11+C11</f>
        <v>1551</v>
      </c>
      <c r="E11" s="51">
        <v>22</v>
      </c>
      <c r="F11" s="52">
        <v>264</v>
      </c>
      <c r="G11" s="52">
        <v>2243</v>
      </c>
      <c r="H11" s="53">
        <f>SUM(E11:G11)</f>
        <v>2529</v>
      </c>
      <c r="I11" s="54">
        <f>D11+H11</f>
        <v>4080</v>
      </c>
      <c r="J11" s="55">
        <f>D11/I11</f>
        <v>0.3801470588235294</v>
      </c>
      <c r="K11" s="56">
        <f>(B11+E11+F11)/I11</f>
        <v>0.2178921568627451</v>
      </c>
      <c r="M11" s="57" t="s">
        <v>54</v>
      </c>
      <c r="N11" s="58">
        <v>12</v>
      </c>
      <c r="O11" s="59">
        <v>11</v>
      </c>
      <c r="P11" s="60">
        <f>N11+O11</f>
        <v>23</v>
      </c>
      <c r="Q11" s="58">
        <v>6</v>
      </c>
      <c r="R11" s="59">
        <v>15</v>
      </c>
      <c r="S11" s="59">
        <v>53</v>
      </c>
      <c r="T11" s="60">
        <f>SUM(Q11:S11)</f>
        <v>74</v>
      </c>
      <c r="U11" s="61">
        <f>P11+T11</f>
        <v>97</v>
      </c>
      <c r="V11" s="62">
        <f>P11/U11</f>
        <v>0.23711340206185566</v>
      </c>
      <c r="W11" s="63">
        <f>(N11+Q11+R11)/U11</f>
        <v>0.3402061855670103</v>
      </c>
    </row>
    <row r="12" spans="1:23" ht="12.75">
      <c r="A12" s="50" t="s">
        <v>12</v>
      </c>
      <c r="B12" s="51">
        <v>468</v>
      </c>
      <c r="C12" s="52">
        <v>1079</v>
      </c>
      <c r="D12" s="53">
        <f>B12+C12</f>
        <v>1547</v>
      </c>
      <c r="E12" s="51">
        <v>14</v>
      </c>
      <c r="F12" s="52">
        <v>216</v>
      </c>
      <c r="G12" s="52">
        <v>2332</v>
      </c>
      <c r="H12" s="53">
        <f>SUM(E12:G12)</f>
        <v>2562</v>
      </c>
      <c r="I12" s="54">
        <f>D12+H12</f>
        <v>4109</v>
      </c>
      <c r="J12" s="55">
        <f>D12/I12</f>
        <v>0.37649063032367974</v>
      </c>
      <c r="K12" s="56">
        <f>(B12+E12+F12)/I12</f>
        <v>0.1698710148454612</v>
      </c>
      <c r="M12" s="57" t="s">
        <v>61</v>
      </c>
      <c r="N12" s="58">
        <v>13</v>
      </c>
      <c r="O12" s="59">
        <v>18</v>
      </c>
      <c r="P12" s="60">
        <f>N12+O12</f>
        <v>31</v>
      </c>
      <c r="Q12" s="58">
        <v>4</v>
      </c>
      <c r="R12" s="59">
        <v>22</v>
      </c>
      <c r="S12" s="59">
        <v>70</v>
      </c>
      <c r="T12" s="60">
        <f>SUM(Q12:S12)</f>
        <v>96</v>
      </c>
      <c r="U12" s="61">
        <f>P12+T12</f>
        <v>127</v>
      </c>
      <c r="V12" s="62">
        <f>P12/U12</f>
        <v>0.2440944881889764</v>
      </c>
      <c r="W12" s="63">
        <f>(N12+Q12+R12)/U12</f>
        <v>0.30708661417322836</v>
      </c>
    </row>
    <row r="13" spans="1:23" ht="12.75">
      <c r="A13" s="50" t="s">
        <v>34</v>
      </c>
      <c r="B13" s="51">
        <v>38</v>
      </c>
      <c r="C13" s="52">
        <v>208</v>
      </c>
      <c r="D13" s="53">
        <f>B13+C13</f>
        <v>246</v>
      </c>
      <c r="E13" s="51">
        <v>1</v>
      </c>
      <c r="F13" s="52">
        <v>42</v>
      </c>
      <c r="G13" s="52">
        <v>365</v>
      </c>
      <c r="H13" s="53">
        <f>SUM(E13:G13)</f>
        <v>408</v>
      </c>
      <c r="I13" s="54">
        <f>D13+H13</f>
        <v>654</v>
      </c>
      <c r="J13" s="55">
        <f>D13/I13</f>
        <v>0.3761467889908257</v>
      </c>
      <c r="K13" s="56">
        <f>(B13+E13+F13)/I13</f>
        <v>0.12385321100917432</v>
      </c>
      <c r="M13" s="43" t="s">
        <v>57</v>
      </c>
      <c r="N13" s="44">
        <v>51</v>
      </c>
      <c r="O13" s="45">
        <v>125</v>
      </c>
      <c r="P13" s="46">
        <f>N13+O13</f>
        <v>176</v>
      </c>
      <c r="Q13" s="44">
        <v>37</v>
      </c>
      <c r="R13" s="45">
        <v>101</v>
      </c>
      <c r="S13" s="45">
        <v>321</v>
      </c>
      <c r="T13" s="46">
        <f>SUM(Q13:S13)</f>
        <v>459</v>
      </c>
      <c r="U13" s="47">
        <f>P13+T13</f>
        <v>635</v>
      </c>
      <c r="V13" s="48">
        <f>P13/U13</f>
        <v>0.27716535433070866</v>
      </c>
      <c r="W13" s="49">
        <f>(N13+Q13+R13)/U13</f>
        <v>0.29763779527559053</v>
      </c>
    </row>
    <row r="14" spans="1:23" ht="12.75">
      <c r="A14" s="50" t="s">
        <v>1</v>
      </c>
      <c r="B14" s="51">
        <v>60</v>
      </c>
      <c r="C14" s="52">
        <v>165</v>
      </c>
      <c r="D14" s="53">
        <f>B14+C14</f>
        <v>225</v>
      </c>
      <c r="E14" s="51">
        <v>5</v>
      </c>
      <c r="F14" s="52">
        <v>66</v>
      </c>
      <c r="G14" s="52">
        <v>307</v>
      </c>
      <c r="H14" s="53">
        <f>SUM(E14:G14)</f>
        <v>378</v>
      </c>
      <c r="I14" s="54">
        <f>D14+H14</f>
        <v>603</v>
      </c>
      <c r="J14" s="55">
        <f>D14/I14</f>
        <v>0.373134328358209</v>
      </c>
      <c r="K14" s="56">
        <f>(B14+E14+F14)/I14</f>
        <v>0.21724709784411278</v>
      </c>
      <c r="M14" s="50" t="s">
        <v>55</v>
      </c>
      <c r="N14" s="51">
        <v>45</v>
      </c>
      <c r="O14" s="52">
        <v>62</v>
      </c>
      <c r="P14" s="53">
        <f>N14+O14</f>
        <v>107</v>
      </c>
      <c r="Q14" s="51">
        <v>9</v>
      </c>
      <c r="R14" s="52">
        <v>23</v>
      </c>
      <c r="S14" s="52">
        <v>122</v>
      </c>
      <c r="T14" s="53">
        <f>SUM(Q14:S14)</f>
        <v>154</v>
      </c>
      <c r="U14" s="54">
        <f>P14+T14</f>
        <v>261</v>
      </c>
      <c r="V14" s="55">
        <f>P14/U14</f>
        <v>0.4099616858237548</v>
      </c>
      <c r="W14" s="56">
        <f>(N14+Q14+R14)/U14</f>
        <v>0.2950191570881226</v>
      </c>
    </row>
    <row r="15" spans="1:23" ht="12.75">
      <c r="A15" s="50" t="s">
        <v>21</v>
      </c>
      <c r="B15" s="51">
        <v>529</v>
      </c>
      <c r="C15" s="52">
        <v>292</v>
      </c>
      <c r="D15" s="53">
        <f>B15+C15</f>
        <v>821</v>
      </c>
      <c r="E15" s="51">
        <v>34</v>
      </c>
      <c r="F15" s="52">
        <v>474</v>
      </c>
      <c r="G15" s="52">
        <v>872</v>
      </c>
      <c r="H15" s="53">
        <f>SUM(E15:G15)</f>
        <v>1380</v>
      </c>
      <c r="I15" s="54">
        <f>D15+H15</f>
        <v>2201</v>
      </c>
      <c r="J15" s="55">
        <f>D15/I15</f>
        <v>0.3730122671512949</v>
      </c>
      <c r="K15" s="56">
        <f>(B15+E15+F15)/I15</f>
        <v>0.4711494775102226</v>
      </c>
      <c r="M15" s="57" t="s">
        <v>42</v>
      </c>
      <c r="N15" s="58">
        <v>38</v>
      </c>
      <c r="O15" s="59">
        <v>33</v>
      </c>
      <c r="P15" s="60">
        <f>N15+O15</f>
        <v>71</v>
      </c>
      <c r="Q15" s="58">
        <v>1</v>
      </c>
      <c r="R15" s="59">
        <v>41</v>
      </c>
      <c r="S15" s="59">
        <v>160</v>
      </c>
      <c r="T15" s="60">
        <f>SUM(Q15:S15)</f>
        <v>202</v>
      </c>
      <c r="U15" s="61">
        <f>P15+T15</f>
        <v>273</v>
      </c>
      <c r="V15" s="62">
        <f>P15/U15</f>
        <v>0.2600732600732601</v>
      </c>
      <c r="W15" s="63">
        <f>(N15+Q15+R15)/U15</f>
        <v>0.29304029304029305</v>
      </c>
    </row>
    <row r="16" spans="1:23" ht="12.75">
      <c r="A16" s="50" t="s">
        <v>59</v>
      </c>
      <c r="B16" s="51">
        <v>40</v>
      </c>
      <c r="C16" s="52">
        <v>88</v>
      </c>
      <c r="D16" s="53">
        <f>B16+C16</f>
        <v>128</v>
      </c>
      <c r="E16" s="51">
        <v>3</v>
      </c>
      <c r="F16" s="52">
        <v>29</v>
      </c>
      <c r="G16" s="52">
        <v>186</v>
      </c>
      <c r="H16" s="53">
        <f>SUM(E16:G16)</f>
        <v>218</v>
      </c>
      <c r="I16" s="54">
        <f>D16+H16</f>
        <v>346</v>
      </c>
      <c r="J16" s="55">
        <f>D16/I16</f>
        <v>0.3699421965317919</v>
      </c>
      <c r="K16" s="56">
        <f>(B16+E16+F16)/I16</f>
        <v>0.20809248554913296</v>
      </c>
      <c r="M16" s="57" t="s">
        <v>51</v>
      </c>
      <c r="N16" s="58">
        <v>8</v>
      </c>
      <c r="O16" s="59">
        <v>8</v>
      </c>
      <c r="P16" s="60">
        <f>N16+O16</f>
        <v>16</v>
      </c>
      <c r="Q16" s="58">
        <v>3</v>
      </c>
      <c r="R16" s="59">
        <v>7</v>
      </c>
      <c r="S16" s="59">
        <v>36</v>
      </c>
      <c r="T16" s="60">
        <f>SUM(Q16:S16)</f>
        <v>46</v>
      </c>
      <c r="U16" s="61">
        <f>P16+T16</f>
        <v>62</v>
      </c>
      <c r="V16" s="62">
        <f>P16/U16</f>
        <v>0.25806451612903225</v>
      </c>
      <c r="W16" s="63">
        <f>(N16+Q16+R16)/U16</f>
        <v>0.2903225806451613</v>
      </c>
    </row>
    <row r="17" spans="1:23" ht="12.75">
      <c r="A17" s="50" t="s">
        <v>6</v>
      </c>
      <c r="B17" s="51">
        <v>97</v>
      </c>
      <c r="C17" s="52">
        <v>243</v>
      </c>
      <c r="D17" s="53">
        <f>B17+C17</f>
        <v>340</v>
      </c>
      <c r="E17" s="51">
        <v>3</v>
      </c>
      <c r="F17" s="52">
        <v>80</v>
      </c>
      <c r="G17" s="52">
        <v>535</v>
      </c>
      <c r="H17" s="53">
        <f>SUM(E17:G17)</f>
        <v>618</v>
      </c>
      <c r="I17" s="54">
        <f>D17+H17</f>
        <v>958</v>
      </c>
      <c r="J17" s="55">
        <f>D17/I17</f>
        <v>0.35490605427974947</v>
      </c>
      <c r="K17" s="56">
        <f>(B17+E17+F17)/I17</f>
        <v>0.18789144050104384</v>
      </c>
      <c r="M17" s="57" t="s">
        <v>35</v>
      </c>
      <c r="N17" s="58">
        <v>20</v>
      </c>
      <c r="O17" s="59">
        <v>47</v>
      </c>
      <c r="P17" s="60">
        <f>N17+O17</f>
        <v>67</v>
      </c>
      <c r="Q17" s="58">
        <v>29</v>
      </c>
      <c r="R17" s="59">
        <v>28</v>
      </c>
      <c r="S17" s="59">
        <v>145</v>
      </c>
      <c r="T17" s="60">
        <f>SUM(Q17:S17)</f>
        <v>202</v>
      </c>
      <c r="U17" s="61">
        <f>P17+T17</f>
        <v>269</v>
      </c>
      <c r="V17" s="62">
        <f>P17/U17</f>
        <v>0.24907063197026022</v>
      </c>
      <c r="W17" s="63">
        <f>(N17+Q17+R17)/U17</f>
        <v>0.2862453531598513</v>
      </c>
    </row>
    <row r="18" spans="1:23" ht="12.75">
      <c r="A18" s="50" t="s">
        <v>16</v>
      </c>
      <c r="B18" s="51">
        <v>343</v>
      </c>
      <c r="C18" s="52">
        <v>649</v>
      </c>
      <c r="D18" s="53">
        <f>B18+C18</f>
        <v>992</v>
      </c>
      <c r="E18" s="51">
        <v>24</v>
      </c>
      <c r="F18" s="52">
        <v>281</v>
      </c>
      <c r="G18" s="52">
        <v>1500</v>
      </c>
      <c r="H18" s="53">
        <f>SUM(E18:G18)</f>
        <v>1805</v>
      </c>
      <c r="I18" s="54">
        <f>D18+H18</f>
        <v>2797</v>
      </c>
      <c r="J18" s="55">
        <f>D18/I18</f>
        <v>0.35466571326421165</v>
      </c>
      <c r="K18" s="56">
        <f>(B18+E18+F18)/I18</f>
        <v>0.23167679656775117</v>
      </c>
      <c r="M18" s="50" t="s">
        <v>19</v>
      </c>
      <c r="N18" s="51">
        <v>1068</v>
      </c>
      <c r="O18" s="52">
        <v>1368</v>
      </c>
      <c r="P18" s="53">
        <f>N18+O18</f>
        <v>2436</v>
      </c>
      <c r="Q18" s="51">
        <v>145</v>
      </c>
      <c r="R18" s="52">
        <v>858</v>
      </c>
      <c r="S18" s="52">
        <v>3877</v>
      </c>
      <c r="T18" s="53">
        <f>SUM(Q18:S18)</f>
        <v>4880</v>
      </c>
      <c r="U18" s="54">
        <f>P18+T18</f>
        <v>7316</v>
      </c>
      <c r="V18" s="55">
        <f>P18/U18</f>
        <v>0.3329688354291963</v>
      </c>
      <c r="W18" s="56">
        <f>(N18+Q18+R18)/U18</f>
        <v>0.2830781848004374</v>
      </c>
    </row>
    <row r="19" spans="1:23" ht="12.75">
      <c r="A19" s="50" t="s">
        <v>22</v>
      </c>
      <c r="B19" s="51">
        <v>449</v>
      </c>
      <c r="C19" s="52">
        <v>890</v>
      </c>
      <c r="D19" s="53">
        <f>B19+C19</f>
        <v>1339</v>
      </c>
      <c r="E19" s="51">
        <v>8</v>
      </c>
      <c r="F19" s="52">
        <v>275</v>
      </c>
      <c r="G19" s="52">
        <v>2242</v>
      </c>
      <c r="H19" s="53">
        <f>SUM(E19:G19)</f>
        <v>2525</v>
      </c>
      <c r="I19" s="54">
        <f>D19+H19</f>
        <v>3864</v>
      </c>
      <c r="J19" s="55">
        <f>D19/I19</f>
        <v>0.3465320910973085</v>
      </c>
      <c r="K19" s="56">
        <f>(B19+E19+F19)/I19</f>
        <v>0.18944099378881987</v>
      </c>
      <c r="M19" s="57" t="s">
        <v>45</v>
      </c>
      <c r="N19" s="58">
        <v>171</v>
      </c>
      <c r="O19" s="59">
        <v>246</v>
      </c>
      <c r="P19" s="60">
        <f>N19+O19</f>
        <v>417</v>
      </c>
      <c r="Q19" s="58">
        <v>23</v>
      </c>
      <c r="R19" s="59">
        <v>277</v>
      </c>
      <c r="S19" s="59">
        <v>995</v>
      </c>
      <c r="T19" s="60">
        <f>SUM(Q19:S19)</f>
        <v>1295</v>
      </c>
      <c r="U19" s="61">
        <f>P19+T19</f>
        <v>1712</v>
      </c>
      <c r="V19" s="62">
        <f>P19/U19</f>
        <v>0.2435747663551402</v>
      </c>
      <c r="W19" s="63">
        <f>(N19+Q19+R19)/U19</f>
        <v>0.27511682242990654</v>
      </c>
    </row>
    <row r="20" spans="1:23" ht="12.75">
      <c r="A20" s="50" t="s">
        <v>29</v>
      </c>
      <c r="B20" s="51">
        <v>51</v>
      </c>
      <c r="C20" s="52">
        <v>189</v>
      </c>
      <c r="D20" s="53">
        <f>B20+C20</f>
        <v>240</v>
      </c>
      <c r="E20" s="51">
        <v>30</v>
      </c>
      <c r="F20" s="52">
        <v>48</v>
      </c>
      <c r="G20" s="52">
        <v>376</v>
      </c>
      <c r="H20" s="53">
        <f>SUM(E20:G20)</f>
        <v>454</v>
      </c>
      <c r="I20" s="54">
        <f>D20+H20</f>
        <v>694</v>
      </c>
      <c r="J20" s="55">
        <f>D20/I20</f>
        <v>0.345821325648415</v>
      </c>
      <c r="K20" s="56">
        <f>(B20+E20+F20)/I20</f>
        <v>0.18587896253602307</v>
      </c>
      <c r="M20" s="50" t="s">
        <v>26</v>
      </c>
      <c r="N20" s="51">
        <v>296</v>
      </c>
      <c r="O20" s="52">
        <v>347</v>
      </c>
      <c r="P20" s="53">
        <f>N20+O20</f>
        <v>643</v>
      </c>
      <c r="Q20" s="51">
        <v>55</v>
      </c>
      <c r="R20" s="52">
        <v>187</v>
      </c>
      <c r="S20" s="52">
        <v>1084</v>
      </c>
      <c r="T20" s="53">
        <f>SUM(Q20:S20)</f>
        <v>1326</v>
      </c>
      <c r="U20" s="54">
        <f>P20+T20</f>
        <v>1969</v>
      </c>
      <c r="V20" s="55">
        <f>P20/U20</f>
        <v>0.3265617064499746</v>
      </c>
      <c r="W20" s="56">
        <f>(N20+Q20+R20)/U20</f>
        <v>0.2732351447435246</v>
      </c>
    </row>
    <row r="21" spans="1:23" ht="12.75">
      <c r="A21" s="50" t="s">
        <v>33</v>
      </c>
      <c r="B21" s="51">
        <v>62</v>
      </c>
      <c r="C21" s="52">
        <v>79</v>
      </c>
      <c r="D21" s="53">
        <f>B21+C21</f>
        <v>141</v>
      </c>
      <c r="E21" s="51">
        <v>3</v>
      </c>
      <c r="F21" s="52">
        <v>42</v>
      </c>
      <c r="G21" s="52">
        <v>227</v>
      </c>
      <c r="H21" s="53">
        <f>SUM(E21:G21)</f>
        <v>272</v>
      </c>
      <c r="I21" s="54">
        <f>D21+H21</f>
        <v>413</v>
      </c>
      <c r="J21" s="55">
        <f>D21/I21</f>
        <v>0.3414043583535109</v>
      </c>
      <c r="K21" s="56">
        <f>(B21+E21+F21)/I21</f>
        <v>0.25907990314769974</v>
      </c>
      <c r="M21" s="43" t="s">
        <v>60</v>
      </c>
      <c r="N21" s="44">
        <v>7</v>
      </c>
      <c r="O21" s="45">
        <v>13</v>
      </c>
      <c r="P21" s="46">
        <f>N21+O21</f>
        <v>20</v>
      </c>
      <c r="Q21" s="44">
        <v>0</v>
      </c>
      <c r="R21" s="45">
        <v>11</v>
      </c>
      <c r="S21" s="45">
        <v>35</v>
      </c>
      <c r="T21" s="46">
        <f>SUM(Q21:S21)</f>
        <v>46</v>
      </c>
      <c r="U21" s="47">
        <f>P21+T21</f>
        <v>66</v>
      </c>
      <c r="V21" s="48">
        <f>P21/U21</f>
        <v>0.30303030303030304</v>
      </c>
      <c r="W21" s="49">
        <f>(N21+Q21+R21)/U21</f>
        <v>0.2727272727272727</v>
      </c>
    </row>
    <row r="22" spans="1:23" ht="12.75">
      <c r="A22" s="50" t="s">
        <v>43</v>
      </c>
      <c r="B22" s="51">
        <v>21</v>
      </c>
      <c r="C22" s="52">
        <v>34</v>
      </c>
      <c r="D22" s="53">
        <f>B22+C22</f>
        <v>55</v>
      </c>
      <c r="E22" s="51">
        <v>2</v>
      </c>
      <c r="F22" s="52">
        <v>14</v>
      </c>
      <c r="G22" s="52">
        <v>91</v>
      </c>
      <c r="H22" s="53">
        <f>SUM(E22:G22)</f>
        <v>107</v>
      </c>
      <c r="I22" s="54">
        <f>D22+H22</f>
        <v>162</v>
      </c>
      <c r="J22" s="55">
        <f>D22/I22</f>
        <v>0.3395061728395062</v>
      </c>
      <c r="K22" s="56">
        <f>(B22+E22+F22)/I22</f>
        <v>0.22839506172839505</v>
      </c>
      <c r="M22" s="50" t="s">
        <v>33</v>
      </c>
      <c r="N22" s="51">
        <v>62</v>
      </c>
      <c r="O22" s="52">
        <v>79</v>
      </c>
      <c r="P22" s="53">
        <f>N22+O22</f>
        <v>141</v>
      </c>
      <c r="Q22" s="51">
        <v>3</v>
      </c>
      <c r="R22" s="52">
        <v>42</v>
      </c>
      <c r="S22" s="52">
        <v>227</v>
      </c>
      <c r="T22" s="53">
        <f>SUM(Q22:S22)</f>
        <v>272</v>
      </c>
      <c r="U22" s="54">
        <f>P22+T22</f>
        <v>413</v>
      </c>
      <c r="V22" s="55">
        <f>P22/U22</f>
        <v>0.3414043583535109</v>
      </c>
      <c r="W22" s="56">
        <f>(N22+Q22+R22)/U22</f>
        <v>0.25907990314769974</v>
      </c>
    </row>
    <row r="23" spans="1:23" ht="12.75">
      <c r="A23" s="50" t="s">
        <v>19</v>
      </c>
      <c r="B23" s="51">
        <v>1068</v>
      </c>
      <c r="C23" s="52">
        <v>1368</v>
      </c>
      <c r="D23" s="53">
        <f>B23+C23</f>
        <v>2436</v>
      </c>
      <c r="E23" s="51">
        <v>145</v>
      </c>
      <c r="F23" s="52">
        <v>858</v>
      </c>
      <c r="G23" s="52">
        <v>3877</v>
      </c>
      <c r="H23" s="53">
        <f>SUM(E23:G23)</f>
        <v>4880</v>
      </c>
      <c r="I23" s="54">
        <f>D23+H23</f>
        <v>7316</v>
      </c>
      <c r="J23" s="55">
        <f>D23/I23</f>
        <v>0.3329688354291963</v>
      </c>
      <c r="K23" s="56">
        <f>(B23+E23+F23)/I23</f>
        <v>0.2830781848004374</v>
      </c>
      <c r="M23" s="50" t="s">
        <v>20</v>
      </c>
      <c r="N23" s="51">
        <v>395</v>
      </c>
      <c r="O23" s="52">
        <v>561</v>
      </c>
      <c r="P23" s="53">
        <f>N23+O23</f>
        <v>956</v>
      </c>
      <c r="Q23" s="51">
        <v>54</v>
      </c>
      <c r="R23" s="52">
        <v>333</v>
      </c>
      <c r="S23" s="52">
        <v>1741</v>
      </c>
      <c r="T23" s="53">
        <f>SUM(Q23:S23)</f>
        <v>2128</v>
      </c>
      <c r="U23" s="54">
        <f>P23+T23</f>
        <v>3084</v>
      </c>
      <c r="V23" s="55">
        <f>P23/U23</f>
        <v>0.3099870298313878</v>
      </c>
      <c r="W23" s="56">
        <f>(N23+Q23+R23)/U23</f>
        <v>0.2535667963683528</v>
      </c>
    </row>
    <row r="24" spans="1:23" ht="12.75">
      <c r="A24" s="50" t="s">
        <v>26</v>
      </c>
      <c r="B24" s="51">
        <v>296</v>
      </c>
      <c r="C24" s="52">
        <v>347</v>
      </c>
      <c r="D24" s="53">
        <f>B24+C24</f>
        <v>643</v>
      </c>
      <c r="E24" s="51">
        <v>55</v>
      </c>
      <c r="F24" s="52">
        <v>187</v>
      </c>
      <c r="G24" s="52">
        <v>1084</v>
      </c>
      <c r="H24" s="53">
        <f>SUM(E24:G24)</f>
        <v>1326</v>
      </c>
      <c r="I24" s="54">
        <f>D24+H24</f>
        <v>1969</v>
      </c>
      <c r="J24" s="55">
        <f>D24/I24</f>
        <v>0.3265617064499746</v>
      </c>
      <c r="K24" s="56">
        <f>(B24+E24+F24)/I24</f>
        <v>0.2732351447435246</v>
      </c>
      <c r="M24" s="43" t="s">
        <v>11</v>
      </c>
      <c r="N24" s="44">
        <v>330</v>
      </c>
      <c r="O24" s="45">
        <v>369</v>
      </c>
      <c r="P24" s="46">
        <f>N24+O24</f>
        <v>699</v>
      </c>
      <c r="Q24" s="44">
        <v>42</v>
      </c>
      <c r="R24" s="45">
        <v>221</v>
      </c>
      <c r="S24" s="45">
        <v>1384</v>
      </c>
      <c r="T24" s="46">
        <f>SUM(Q24:S24)</f>
        <v>1647</v>
      </c>
      <c r="U24" s="47">
        <f>P24+T24</f>
        <v>2346</v>
      </c>
      <c r="V24" s="48">
        <f>P24/U24</f>
        <v>0.2979539641943734</v>
      </c>
      <c r="W24" s="49">
        <f>(N24+Q24+R24)/U24</f>
        <v>0.252770673486786</v>
      </c>
    </row>
    <row r="25" spans="1:23" ht="12.75">
      <c r="A25" s="50" t="s">
        <v>10</v>
      </c>
      <c r="B25" s="51">
        <v>86</v>
      </c>
      <c r="C25" s="52">
        <v>223</v>
      </c>
      <c r="D25" s="53">
        <f>B25+C25</f>
        <v>309</v>
      </c>
      <c r="E25" s="51">
        <v>3</v>
      </c>
      <c r="F25" s="52">
        <v>119</v>
      </c>
      <c r="G25" s="52">
        <v>519</v>
      </c>
      <c r="H25" s="53">
        <f>SUM(E25:G25)</f>
        <v>641</v>
      </c>
      <c r="I25" s="54">
        <f>D25+H25</f>
        <v>950</v>
      </c>
      <c r="J25" s="55">
        <f>D25/I25</f>
        <v>0.32526315789473687</v>
      </c>
      <c r="K25" s="56">
        <f>(B25+E25+F25)/I25</f>
        <v>0.21894736842105264</v>
      </c>
      <c r="M25" s="43" t="s">
        <v>37</v>
      </c>
      <c r="N25" s="44">
        <v>38</v>
      </c>
      <c r="O25" s="45">
        <v>75</v>
      </c>
      <c r="P25" s="46">
        <f>N25+O25</f>
        <v>113</v>
      </c>
      <c r="Q25" s="44">
        <v>6</v>
      </c>
      <c r="R25" s="45">
        <v>48</v>
      </c>
      <c r="S25" s="45">
        <v>199</v>
      </c>
      <c r="T25" s="46">
        <f>SUM(Q25:S25)</f>
        <v>253</v>
      </c>
      <c r="U25" s="47">
        <f>P25+T25</f>
        <v>366</v>
      </c>
      <c r="V25" s="48">
        <f>P25/U25</f>
        <v>0.3087431693989071</v>
      </c>
      <c r="W25" s="49">
        <f>(N25+Q25+R25)/U25</f>
        <v>0.25136612021857924</v>
      </c>
    </row>
    <row r="26" spans="1:23" ht="12.75">
      <c r="A26" s="50" t="s">
        <v>13</v>
      </c>
      <c r="B26" s="51">
        <v>226</v>
      </c>
      <c r="C26" s="52">
        <v>419</v>
      </c>
      <c r="D26" s="53">
        <f>B26+C26</f>
        <v>645</v>
      </c>
      <c r="E26" s="51">
        <v>18</v>
      </c>
      <c r="F26" s="52">
        <v>195</v>
      </c>
      <c r="G26" s="52">
        <v>1141</v>
      </c>
      <c r="H26" s="53">
        <f>SUM(E26:G26)</f>
        <v>1354</v>
      </c>
      <c r="I26" s="54">
        <f>D26+H26</f>
        <v>1999</v>
      </c>
      <c r="J26" s="55">
        <f>D26/I26</f>
        <v>0.32266133066533265</v>
      </c>
      <c r="K26" s="56">
        <f>(B26+E26+F26)/I26</f>
        <v>0.21960980490245122</v>
      </c>
      <c r="M26" s="57" t="s">
        <v>39</v>
      </c>
      <c r="N26" s="58">
        <v>57</v>
      </c>
      <c r="O26" s="59">
        <v>100</v>
      </c>
      <c r="P26" s="60">
        <f>N26+O26</f>
        <v>157</v>
      </c>
      <c r="Q26" s="58">
        <v>40</v>
      </c>
      <c r="R26" s="59">
        <v>61</v>
      </c>
      <c r="S26" s="59">
        <v>371</v>
      </c>
      <c r="T26" s="60">
        <f>SUM(Q26:S26)</f>
        <v>472</v>
      </c>
      <c r="U26" s="61">
        <f>P26+T26</f>
        <v>629</v>
      </c>
      <c r="V26" s="62">
        <f>P26/U26</f>
        <v>0.24960254372019078</v>
      </c>
      <c r="W26" s="63">
        <f>(N26+Q26+R26)/U26</f>
        <v>0.25119236883942764</v>
      </c>
    </row>
    <row r="27" spans="1:23" ht="12.75">
      <c r="A27" s="50" t="s">
        <v>47</v>
      </c>
      <c r="B27" s="51">
        <v>11</v>
      </c>
      <c r="C27" s="52">
        <v>19</v>
      </c>
      <c r="D27" s="53">
        <f>B27+C27</f>
        <v>30</v>
      </c>
      <c r="E27" s="51">
        <v>9</v>
      </c>
      <c r="F27" s="52">
        <v>1</v>
      </c>
      <c r="G27" s="52">
        <v>56</v>
      </c>
      <c r="H27" s="53">
        <f>SUM(E27:G27)</f>
        <v>66</v>
      </c>
      <c r="I27" s="54">
        <f>D27+H27</f>
        <v>96</v>
      </c>
      <c r="J27" s="55">
        <f>D27/I27</f>
        <v>0.3125</v>
      </c>
      <c r="K27" s="56">
        <f>(B27+E27+F27)/I27</f>
        <v>0.21875</v>
      </c>
      <c r="M27" s="43" t="s">
        <v>32</v>
      </c>
      <c r="N27" s="44">
        <v>113</v>
      </c>
      <c r="O27" s="45">
        <v>248</v>
      </c>
      <c r="P27" s="46">
        <f>N27+O27</f>
        <v>361</v>
      </c>
      <c r="Q27" s="44">
        <v>77</v>
      </c>
      <c r="R27" s="45">
        <v>100</v>
      </c>
      <c r="S27" s="45">
        <v>627</v>
      </c>
      <c r="T27" s="46">
        <f>SUM(Q27:S27)</f>
        <v>804</v>
      </c>
      <c r="U27" s="47">
        <f>P27+T27</f>
        <v>1165</v>
      </c>
      <c r="V27" s="48">
        <f>P27/U27</f>
        <v>0.3098712446351931</v>
      </c>
      <c r="W27" s="49">
        <f>(N27+Q27+R27)/U27</f>
        <v>0.24892703862660945</v>
      </c>
    </row>
    <row r="28" spans="1:23" ht="12.75">
      <c r="A28" s="50" t="s">
        <v>40</v>
      </c>
      <c r="B28" s="51">
        <v>19</v>
      </c>
      <c r="C28" s="52">
        <v>97</v>
      </c>
      <c r="D28" s="53">
        <f>B28+C28</f>
        <v>116</v>
      </c>
      <c r="E28" s="51">
        <v>14</v>
      </c>
      <c r="F28" s="52">
        <v>11</v>
      </c>
      <c r="G28" s="52">
        <v>231</v>
      </c>
      <c r="H28" s="53">
        <f>SUM(E28:G28)</f>
        <v>256</v>
      </c>
      <c r="I28" s="54">
        <f>D28+H28</f>
        <v>372</v>
      </c>
      <c r="J28" s="55">
        <f>D28/I28</f>
        <v>0.3118279569892473</v>
      </c>
      <c r="K28" s="56">
        <f>(B28+E28+F28)/I28</f>
        <v>0.11827956989247312</v>
      </c>
      <c r="M28" s="43" t="s">
        <v>17</v>
      </c>
      <c r="N28" s="44">
        <v>240</v>
      </c>
      <c r="O28" s="45">
        <v>389</v>
      </c>
      <c r="P28" s="46">
        <f>N28+O28</f>
        <v>629</v>
      </c>
      <c r="Q28" s="44">
        <v>11</v>
      </c>
      <c r="R28" s="45">
        <v>303</v>
      </c>
      <c r="S28" s="45">
        <v>1308</v>
      </c>
      <c r="T28" s="46">
        <f>SUM(Q28:S28)</f>
        <v>1622</v>
      </c>
      <c r="U28" s="47">
        <f>P28+T28</f>
        <v>2251</v>
      </c>
      <c r="V28" s="48">
        <f>P28/U28</f>
        <v>0.2794313638382941</v>
      </c>
      <c r="W28" s="49">
        <f>(N28+Q28+R28)/U28</f>
        <v>0.24611283873833853</v>
      </c>
    </row>
    <row r="29" spans="1:23" ht="12.75">
      <c r="A29" s="50" t="s">
        <v>41</v>
      </c>
      <c r="B29" s="51">
        <v>26</v>
      </c>
      <c r="C29" s="52">
        <v>89</v>
      </c>
      <c r="D29" s="53">
        <f>B29+C29</f>
        <v>115</v>
      </c>
      <c r="E29" s="51">
        <v>1</v>
      </c>
      <c r="F29" s="52">
        <v>13</v>
      </c>
      <c r="G29" s="52">
        <v>240</v>
      </c>
      <c r="H29" s="53">
        <f>SUM(E29:G29)</f>
        <v>254</v>
      </c>
      <c r="I29" s="54">
        <f>D29+H29</f>
        <v>369</v>
      </c>
      <c r="J29" s="55">
        <f>D29/I29</f>
        <v>0.3116531165311653</v>
      </c>
      <c r="K29" s="56">
        <f>(B29+E29+F29)/I29</f>
        <v>0.10840108401084012</v>
      </c>
      <c r="M29" s="43" t="s">
        <v>38</v>
      </c>
      <c r="N29" s="44">
        <v>34</v>
      </c>
      <c r="O29" s="45">
        <v>94</v>
      </c>
      <c r="P29" s="46">
        <f>N29+O29</f>
        <v>128</v>
      </c>
      <c r="Q29" s="44">
        <v>13</v>
      </c>
      <c r="R29" s="45">
        <v>70</v>
      </c>
      <c r="S29" s="45">
        <v>272</v>
      </c>
      <c r="T29" s="46">
        <f>SUM(Q29:S29)</f>
        <v>355</v>
      </c>
      <c r="U29" s="47">
        <f>P29+T29</f>
        <v>483</v>
      </c>
      <c r="V29" s="48">
        <f>P29/U29</f>
        <v>0.2650103519668737</v>
      </c>
      <c r="W29" s="49">
        <f>(N29+Q29+R29)/U29</f>
        <v>0.2422360248447205</v>
      </c>
    </row>
    <row r="30" spans="1:23" ht="12.75">
      <c r="A30" s="50" t="s">
        <v>20</v>
      </c>
      <c r="B30" s="51">
        <v>395</v>
      </c>
      <c r="C30" s="52">
        <v>561</v>
      </c>
      <c r="D30" s="53">
        <f>B30+C30</f>
        <v>956</v>
      </c>
      <c r="E30" s="51">
        <v>54</v>
      </c>
      <c r="F30" s="52">
        <v>333</v>
      </c>
      <c r="G30" s="52">
        <v>1741</v>
      </c>
      <c r="H30" s="53">
        <f>SUM(E30:G30)</f>
        <v>2128</v>
      </c>
      <c r="I30" s="54">
        <f>D30+H30</f>
        <v>3084</v>
      </c>
      <c r="J30" s="55">
        <f>D30/I30</f>
        <v>0.3099870298313878</v>
      </c>
      <c r="K30" s="56">
        <f>(B30+E30+F30)/I30</f>
        <v>0.2535667963683528</v>
      </c>
      <c r="M30" s="43" t="s">
        <v>0</v>
      </c>
      <c r="N30" s="44">
        <v>200</v>
      </c>
      <c r="O30" s="45">
        <v>368</v>
      </c>
      <c r="P30" s="46">
        <f>N30+O30</f>
        <v>568</v>
      </c>
      <c r="Q30" s="44">
        <v>77</v>
      </c>
      <c r="R30" s="45">
        <v>169</v>
      </c>
      <c r="S30" s="45">
        <v>1065</v>
      </c>
      <c r="T30" s="46">
        <f>SUM(Q30:S30)</f>
        <v>1311</v>
      </c>
      <c r="U30" s="47">
        <f>P30+T30</f>
        <v>1879</v>
      </c>
      <c r="V30" s="48">
        <f>P30/U30</f>
        <v>0.30228845130388504</v>
      </c>
      <c r="W30" s="49">
        <f>(N30+Q30+R30)/U30</f>
        <v>0.23736029803086747</v>
      </c>
    </row>
    <row r="31" spans="1:23" ht="12.75">
      <c r="A31" s="43" t="s">
        <v>32</v>
      </c>
      <c r="B31" s="44">
        <v>113</v>
      </c>
      <c r="C31" s="45">
        <v>248</v>
      </c>
      <c r="D31" s="46">
        <f>B31+C31</f>
        <v>361</v>
      </c>
      <c r="E31" s="44">
        <v>77</v>
      </c>
      <c r="F31" s="45">
        <v>100</v>
      </c>
      <c r="G31" s="45">
        <v>627</v>
      </c>
      <c r="H31" s="46">
        <f>SUM(E31:G31)</f>
        <v>804</v>
      </c>
      <c r="I31" s="47">
        <f>D31+H31</f>
        <v>1165</v>
      </c>
      <c r="J31" s="48">
        <f>D31/I31</f>
        <v>0.3098712446351931</v>
      </c>
      <c r="K31" s="49">
        <f>(B31+E31+F31)/I31</f>
        <v>0.24892703862660945</v>
      </c>
      <c r="M31" s="43" t="s">
        <v>15</v>
      </c>
      <c r="N31" s="44">
        <v>421</v>
      </c>
      <c r="O31" s="45">
        <v>677</v>
      </c>
      <c r="P31" s="46">
        <f>N31+O31</f>
        <v>1098</v>
      </c>
      <c r="Q31" s="44">
        <v>18</v>
      </c>
      <c r="R31" s="45">
        <v>413</v>
      </c>
      <c r="S31" s="45">
        <v>2145</v>
      </c>
      <c r="T31" s="46">
        <f>SUM(Q31:S31)</f>
        <v>2576</v>
      </c>
      <c r="U31" s="47">
        <f>P31+T31</f>
        <v>3674</v>
      </c>
      <c r="V31" s="48">
        <f>P31/U31</f>
        <v>0.2988568317909635</v>
      </c>
      <c r="W31" s="49">
        <f>(N31+Q31+R31)/U31</f>
        <v>0.23189983669025585</v>
      </c>
    </row>
    <row r="32" spans="1:23" ht="12.75">
      <c r="A32" s="43" t="s">
        <v>37</v>
      </c>
      <c r="B32" s="44">
        <v>38</v>
      </c>
      <c r="C32" s="45">
        <v>75</v>
      </c>
      <c r="D32" s="46">
        <f>B32+C32</f>
        <v>113</v>
      </c>
      <c r="E32" s="44">
        <v>6</v>
      </c>
      <c r="F32" s="45">
        <v>48</v>
      </c>
      <c r="G32" s="45">
        <v>199</v>
      </c>
      <c r="H32" s="46">
        <f>SUM(E32:G32)</f>
        <v>253</v>
      </c>
      <c r="I32" s="47">
        <f>D32+H32</f>
        <v>366</v>
      </c>
      <c r="J32" s="48">
        <f>D32/I32</f>
        <v>0.3087431693989071</v>
      </c>
      <c r="K32" s="49">
        <f>(B32+E32+F32)/I32</f>
        <v>0.25136612021857924</v>
      </c>
      <c r="M32" s="50" t="s">
        <v>16</v>
      </c>
      <c r="N32" s="51">
        <v>343</v>
      </c>
      <c r="O32" s="52">
        <v>649</v>
      </c>
      <c r="P32" s="53">
        <f>N32+O32</f>
        <v>992</v>
      </c>
      <c r="Q32" s="51">
        <v>24</v>
      </c>
      <c r="R32" s="52">
        <v>281</v>
      </c>
      <c r="S32" s="52">
        <v>1500</v>
      </c>
      <c r="T32" s="53">
        <f>SUM(Q32:S32)</f>
        <v>1805</v>
      </c>
      <c r="U32" s="54">
        <f>P32+T32</f>
        <v>2797</v>
      </c>
      <c r="V32" s="55">
        <f>P32/U32</f>
        <v>0.35466571326421165</v>
      </c>
      <c r="W32" s="56">
        <f>(N32+Q32+R32)/U32</f>
        <v>0.23167679656775117</v>
      </c>
    </row>
    <row r="33" spans="1:23" ht="12.75">
      <c r="A33" s="43" t="s">
        <v>60</v>
      </c>
      <c r="B33" s="44">
        <v>7</v>
      </c>
      <c r="C33" s="45">
        <v>13</v>
      </c>
      <c r="D33" s="46">
        <f>B33+C33</f>
        <v>20</v>
      </c>
      <c r="E33" s="44">
        <v>0</v>
      </c>
      <c r="F33" s="45">
        <v>11</v>
      </c>
      <c r="G33" s="45">
        <v>35</v>
      </c>
      <c r="H33" s="46">
        <f>SUM(E33:G33)</f>
        <v>46</v>
      </c>
      <c r="I33" s="47">
        <f>D33+H33</f>
        <v>66</v>
      </c>
      <c r="J33" s="48">
        <f>D33/I33</f>
        <v>0.30303030303030304</v>
      </c>
      <c r="K33" s="49">
        <f>(B33+E33+F33)/I33</f>
        <v>0.2727272727272727</v>
      </c>
      <c r="M33" s="57" t="s">
        <v>31</v>
      </c>
      <c r="N33" s="58">
        <v>113</v>
      </c>
      <c r="O33" s="59">
        <v>230</v>
      </c>
      <c r="P33" s="60">
        <f>N33+O33</f>
        <v>343</v>
      </c>
      <c r="Q33" s="58">
        <v>56</v>
      </c>
      <c r="R33" s="59">
        <v>167</v>
      </c>
      <c r="S33" s="59">
        <v>889</v>
      </c>
      <c r="T33" s="60">
        <f>SUM(Q33:S33)</f>
        <v>1112</v>
      </c>
      <c r="U33" s="61">
        <f>P33+T33</f>
        <v>1455</v>
      </c>
      <c r="V33" s="62">
        <f>P33/U33</f>
        <v>0.23573883161512027</v>
      </c>
      <c r="W33" s="63">
        <f>(N33+Q33+R33)/U33</f>
        <v>0.2309278350515464</v>
      </c>
    </row>
    <row r="34" spans="1:23" ht="12.75">
      <c r="A34" s="43" t="s">
        <v>0</v>
      </c>
      <c r="B34" s="44">
        <v>200</v>
      </c>
      <c r="C34" s="45">
        <v>368</v>
      </c>
      <c r="D34" s="46">
        <f>B34+C34</f>
        <v>568</v>
      </c>
      <c r="E34" s="44">
        <v>77</v>
      </c>
      <c r="F34" s="45">
        <v>169</v>
      </c>
      <c r="G34" s="45">
        <v>1065</v>
      </c>
      <c r="H34" s="46">
        <f>SUM(E34:G34)</f>
        <v>1311</v>
      </c>
      <c r="I34" s="47">
        <f>D34+H34</f>
        <v>1879</v>
      </c>
      <c r="J34" s="48">
        <f>D34/I34</f>
        <v>0.30228845130388504</v>
      </c>
      <c r="K34" s="49">
        <f>(B34+E34+F34)/I34</f>
        <v>0.23736029803086747</v>
      </c>
      <c r="M34" s="43" t="s">
        <v>2</v>
      </c>
      <c r="N34" s="44">
        <v>102</v>
      </c>
      <c r="O34" s="45">
        <v>201</v>
      </c>
      <c r="P34" s="46">
        <f>N34+O34</f>
        <v>303</v>
      </c>
      <c r="Q34" s="44">
        <v>10</v>
      </c>
      <c r="R34" s="45">
        <v>128</v>
      </c>
      <c r="S34" s="45">
        <v>606</v>
      </c>
      <c r="T34" s="46">
        <f>SUM(Q34:S34)</f>
        <v>744</v>
      </c>
      <c r="U34" s="47">
        <f>P34+T34</f>
        <v>1047</v>
      </c>
      <c r="V34" s="48">
        <f>P34/U34</f>
        <v>0.28939828080229224</v>
      </c>
      <c r="W34" s="49">
        <f>(N34+Q34+R34)/U34</f>
        <v>0.22922636103151864</v>
      </c>
    </row>
    <row r="35" spans="1:23" ht="12.75">
      <c r="A35" s="43" t="s">
        <v>15</v>
      </c>
      <c r="B35" s="44">
        <v>421</v>
      </c>
      <c r="C35" s="45">
        <v>677</v>
      </c>
      <c r="D35" s="46">
        <f>B35+C35</f>
        <v>1098</v>
      </c>
      <c r="E35" s="44">
        <v>18</v>
      </c>
      <c r="F35" s="45">
        <v>413</v>
      </c>
      <c r="G35" s="45">
        <v>2145</v>
      </c>
      <c r="H35" s="46">
        <f>SUM(E35:G35)</f>
        <v>2576</v>
      </c>
      <c r="I35" s="47">
        <f>D35+H35</f>
        <v>3674</v>
      </c>
      <c r="J35" s="48">
        <f>D35/I35</f>
        <v>0.2988568317909635</v>
      </c>
      <c r="K35" s="49">
        <f>(B35+E35+F35)/I35</f>
        <v>0.23189983669025585</v>
      </c>
      <c r="M35" s="50" t="s">
        <v>43</v>
      </c>
      <c r="N35" s="51">
        <v>21</v>
      </c>
      <c r="O35" s="52">
        <v>34</v>
      </c>
      <c r="P35" s="53">
        <f>N35+O35</f>
        <v>55</v>
      </c>
      <c r="Q35" s="51">
        <v>2</v>
      </c>
      <c r="R35" s="52">
        <v>14</v>
      </c>
      <c r="S35" s="52">
        <v>91</v>
      </c>
      <c r="T35" s="53">
        <f>SUM(Q35:S35)</f>
        <v>107</v>
      </c>
      <c r="U35" s="54">
        <f>P35+T35</f>
        <v>162</v>
      </c>
      <c r="V35" s="55">
        <f>P35/U35</f>
        <v>0.3395061728395062</v>
      </c>
      <c r="W35" s="56">
        <f>(N35+Q35+R35)/U35</f>
        <v>0.22839506172839505</v>
      </c>
    </row>
    <row r="36" spans="1:23" ht="12.75">
      <c r="A36" s="43" t="s">
        <v>23</v>
      </c>
      <c r="B36" s="44">
        <v>94</v>
      </c>
      <c r="C36" s="45">
        <v>244</v>
      </c>
      <c r="D36" s="46">
        <f>B36+C36</f>
        <v>338</v>
      </c>
      <c r="E36" s="44">
        <v>1</v>
      </c>
      <c r="F36" s="45">
        <v>102</v>
      </c>
      <c r="G36" s="45">
        <v>693</v>
      </c>
      <c r="H36" s="46">
        <f>SUM(E36:G36)</f>
        <v>796</v>
      </c>
      <c r="I36" s="47">
        <f>D36+H36</f>
        <v>1134</v>
      </c>
      <c r="J36" s="48">
        <f>D36/I36</f>
        <v>0.2980599647266314</v>
      </c>
      <c r="K36" s="49">
        <f>(B36+E36+F36)/I36</f>
        <v>0.17372134038800705</v>
      </c>
      <c r="M36" s="57" t="s">
        <v>24</v>
      </c>
      <c r="N36" s="58">
        <v>194</v>
      </c>
      <c r="O36" s="59">
        <v>326</v>
      </c>
      <c r="P36" s="60">
        <f>N36+O36</f>
        <v>520</v>
      </c>
      <c r="Q36" s="58">
        <v>219</v>
      </c>
      <c r="R36" s="59">
        <v>284</v>
      </c>
      <c r="S36" s="59">
        <v>2075</v>
      </c>
      <c r="T36" s="60">
        <f>SUM(Q36:S36)</f>
        <v>2578</v>
      </c>
      <c r="U36" s="61">
        <f>P36+T36</f>
        <v>3098</v>
      </c>
      <c r="V36" s="62">
        <f>P36/U36</f>
        <v>0.16785022595222723</v>
      </c>
      <c r="W36" s="63">
        <f>(N36+Q36+R36)/U36</f>
        <v>0.2249838605551969</v>
      </c>
    </row>
    <row r="37" spans="1:23" ht="12.75">
      <c r="A37" s="43" t="s">
        <v>11</v>
      </c>
      <c r="B37" s="44">
        <v>330</v>
      </c>
      <c r="C37" s="45">
        <v>369</v>
      </c>
      <c r="D37" s="46">
        <f>B37+C37</f>
        <v>699</v>
      </c>
      <c r="E37" s="44">
        <v>42</v>
      </c>
      <c r="F37" s="45">
        <v>221</v>
      </c>
      <c r="G37" s="45">
        <v>1384</v>
      </c>
      <c r="H37" s="46">
        <f>SUM(E37:G37)</f>
        <v>1647</v>
      </c>
      <c r="I37" s="47">
        <f>D37+H37</f>
        <v>2346</v>
      </c>
      <c r="J37" s="48">
        <f>D37/I37</f>
        <v>0.2979539641943734</v>
      </c>
      <c r="K37" s="49">
        <f>(B37+E37+F37)/I37</f>
        <v>0.252770673486786</v>
      </c>
      <c r="M37" s="57" t="s">
        <v>46</v>
      </c>
      <c r="N37" s="58">
        <v>8</v>
      </c>
      <c r="O37" s="59">
        <v>34</v>
      </c>
      <c r="P37" s="60">
        <f>N37+O37</f>
        <v>42</v>
      </c>
      <c r="Q37" s="58">
        <v>18</v>
      </c>
      <c r="R37" s="59">
        <v>17</v>
      </c>
      <c r="S37" s="59">
        <v>116</v>
      </c>
      <c r="T37" s="60">
        <f>SUM(Q37:S37)</f>
        <v>151</v>
      </c>
      <c r="U37" s="61">
        <f>P37+T37</f>
        <v>193</v>
      </c>
      <c r="V37" s="62">
        <f>P37/U37</f>
        <v>0.21761658031088082</v>
      </c>
      <c r="W37" s="63">
        <f>(N37+Q37+R37)/U37</f>
        <v>0.22279792746113988</v>
      </c>
    </row>
    <row r="38" spans="1:23" ht="12.75">
      <c r="A38" s="43" t="s">
        <v>36</v>
      </c>
      <c r="B38" s="44">
        <v>28</v>
      </c>
      <c r="C38" s="45">
        <v>87</v>
      </c>
      <c r="D38" s="46">
        <f>B38+C38</f>
        <v>115</v>
      </c>
      <c r="E38" s="44">
        <v>12</v>
      </c>
      <c r="F38" s="45">
        <v>17</v>
      </c>
      <c r="G38" s="45">
        <v>242</v>
      </c>
      <c r="H38" s="46">
        <f>SUM(E38:G38)</f>
        <v>271</v>
      </c>
      <c r="I38" s="47">
        <f>D38+H38</f>
        <v>386</v>
      </c>
      <c r="J38" s="48">
        <f>D38/I38</f>
        <v>0.2979274611398964</v>
      </c>
      <c r="K38" s="49">
        <f>(B38+E38+F38)/I38</f>
        <v>0.14766839378238342</v>
      </c>
      <c r="M38" s="50" t="s">
        <v>13</v>
      </c>
      <c r="N38" s="51">
        <v>226</v>
      </c>
      <c r="O38" s="52">
        <v>419</v>
      </c>
      <c r="P38" s="53">
        <f>N38+O38</f>
        <v>645</v>
      </c>
      <c r="Q38" s="51">
        <v>18</v>
      </c>
      <c r="R38" s="52">
        <v>195</v>
      </c>
      <c r="S38" s="52">
        <v>1141</v>
      </c>
      <c r="T38" s="53">
        <f>SUM(Q38:S38)</f>
        <v>1354</v>
      </c>
      <c r="U38" s="54">
        <f>P38+T38</f>
        <v>1999</v>
      </c>
      <c r="V38" s="55">
        <f>P38/U38</f>
        <v>0.32266133066533265</v>
      </c>
      <c r="W38" s="56">
        <f>(N38+Q38+R38)/U38</f>
        <v>0.21960980490245122</v>
      </c>
    </row>
    <row r="39" spans="1:23" ht="12.75">
      <c r="A39" s="43" t="s">
        <v>9</v>
      </c>
      <c r="B39" s="44">
        <v>137</v>
      </c>
      <c r="C39" s="45">
        <v>426</v>
      </c>
      <c r="D39" s="46">
        <f>B39+C39</f>
        <v>563</v>
      </c>
      <c r="E39" s="44">
        <v>12</v>
      </c>
      <c r="F39" s="45">
        <v>211</v>
      </c>
      <c r="G39" s="45">
        <v>1113</v>
      </c>
      <c r="H39" s="46">
        <f>SUM(E39:G39)</f>
        <v>1336</v>
      </c>
      <c r="I39" s="47">
        <f>D39+H39</f>
        <v>1899</v>
      </c>
      <c r="J39" s="48">
        <f>D39/I39</f>
        <v>0.2964718272775145</v>
      </c>
      <c r="K39" s="49">
        <f>(B39+E39+F39)/I39</f>
        <v>0.1895734597156398</v>
      </c>
      <c r="M39" s="50" t="s">
        <v>10</v>
      </c>
      <c r="N39" s="51">
        <v>86</v>
      </c>
      <c r="O39" s="52">
        <v>223</v>
      </c>
      <c r="P39" s="53">
        <f>N39+O39</f>
        <v>309</v>
      </c>
      <c r="Q39" s="51">
        <v>3</v>
      </c>
      <c r="R39" s="52">
        <v>119</v>
      </c>
      <c r="S39" s="52">
        <v>519</v>
      </c>
      <c r="T39" s="53">
        <f>SUM(Q39:S39)</f>
        <v>641</v>
      </c>
      <c r="U39" s="54">
        <f>P39+T39</f>
        <v>950</v>
      </c>
      <c r="V39" s="55">
        <f>P39/U39</f>
        <v>0.32526315789473687</v>
      </c>
      <c r="W39" s="56">
        <f>(N39+Q39+R39)/U39</f>
        <v>0.21894736842105264</v>
      </c>
    </row>
    <row r="40" spans="1:23" ht="12.75">
      <c r="A40" s="43" t="s">
        <v>27</v>
      </c>
      <c r="B40" s="44">
        <v>45</v>
      </c>
      <c r="C40" s="45">
        <v>124</v>
      </c>
      <c r="D40" s="46">
        <f>B40+C40</f>
        <v>169</v>
      </c>
      <c r="E40" s="44">
        <v>0</v>
      </c>
      <c r="F40" s="45">
        <v>45</v>
      </c>
      <c r="G40" s="45">
        <v>358</v>
      </c>
      <c r="H40" s="46">
        <f>SUM(E40:G40)</f>
        <v>403</v>
      </c>
      <c r="I40" s="47">
        <f>D40+H40</f>
        <v>572</v>
      </c>
      <c r="J40" s="48">
        <f>D40/I40</f>
        <v>0.29545454545454547</v>
      </c>
      <c r="K40" s="49">
        <f>(B40+E40+F40)/I40</f>
        <v>0.15734265734265734</v>
      </c>
      <c r="M40" s="50" t="s">
        <v>47</v>
      </c>
      <c r="N40" s="51">
        <v>11</v>
      </c>
      <c r="O40" s="52">
        <v>19</v>
      </c>
      <c r="P40" s="53">
        <f>N40+O40</f>
        <v>30</v>
      </c>
      <c r="Q40" s="51">
        <v>9</v>
      </c>
      <c r="R40" s="52">
        <v>1</v>
      </c>
      <c r="S40" s="52">
        <v>56</v>
      </c>
      <c r="T40" s="53">
        <f>SUM(Q40:S40)</f>
        <v>66</v>
      </c>
      <c r="U40" s="54">
        <f>P40+T40</f>
        <v>96</v>
      </c>
      <c r="V40" s="55">
        <f>P40/U40</f>
        <v>0.3125</v>
      </c>
      <c r="W40" s="56">
        <f>(N40+Q40+R40)/U40</f>
        <v>0.21875</v>
      </c>
    </row>
    <row r="41" spans="1:23" ht="12.75">
      <c r="A41" s="43" t="s">
        <v>4</v>
      </c>
      <c r="B41" s="44">
        <v>329</v>
      </c>
      <c r="C41" s="45">
        <v>754</v>
      </c>
      <c r="D41" s="46">
        <f>B41+C41</f>
        <v>1083</v>
      </c>
      <c r="E41" s="44">
        <v>21</v>
      </c>
      <c r="F41" s="45">
        <v>338</v>
      </c>
      <c r="G41" s="45">
        <v>2241</v>
      </c>
      <c r="H41" s="46">
        <f>SUM(E41:G41)</f>
        <v>2600</v>
      </c>
      <c r="I41" s="47">
        <f>D41+H41</f>
        <v>3683</v>
      </c>
      <c r="J41" s="48">
        <f>D41/I41</f>
        <v>0.29405376052131416</v>
      </c>
      <c r="K41" s="49">
        <f>(B41+E41+F41)/I41</f>
        <v>0.18680423567743687</v>
      </c>
      <c r="M41" s="50" t="s">
        <v>25</v>
      </c>
      <c r="N41" s="51">
        <v>603</v>
      </c>
      <c r="O41" s="52">
        <v>948</v>
      </c>
      <c r="P41" s="53">
        <f>N41+O41</f>
        <v>1551</v>
      </c>
      <c r="Q41" s="51">
        <v>22</v>
      </c>
      <c r="R41" s="52">
        <v>264</v>
      </c>
      <c r="S41" s="52">
        <v>2243</v>
      </c>
      <c r="T41" s="53">
        <f>SUM(Q41:S41)</f>
        <v>2529</v>
      </c>
      <c r="U41" s="54">
        <f>P41+T41</f>
        <v>4080</v>
      </c>
      <c r="V41" s="55">
        <f>P41/U41</f>
        <v>0.3801470588235294</v>
      </c>
      <c r="W41" s="56">
        <f>(N41+Q41+R41)/U41</f>
        <v>0.2178921568627451</v>
      </c>
    </row>
    <row r="42" spans="1:23" ht="12.75">
      <c r="A42" s="43" t="s">
        <v>2</v>
      </c>
      <c r="B42" s="44">
        <v>102</v>
      </c>
      <c r="C42" s="45">
        <v>201</v>
      </c>
      <c r="D42" s="46">
        <f>B42+C42</f>
        <v>303</v>
      </c>
      <c r="E42" s="44">
        <v>10</v>
      </c>
      <c r="F42" s="45">
        <v>128</v>
      </c>
      <c r="G42" s="45">
        <v>606</v>
      </c>
      <c r="H42" s="46">
        <f>SUM(E42:G42)</f>
        <v>744</v>
      </c>
      <c r="I42" s="47">
        <f>D42+H42</f>
        <v>1047</v>
      </c>
      <c r="J42" s="48">
        <f>D42/I42</f>
        <v>0.28939828080229224</v>
      </c>
      <c r="K42" s="49">
        <f>(B42+E42+F42)/I42</f>
        <v>0.22922636103151864</v>
      </c>
      <c r="M42" s="50" t="s">
        <v>1</v>
      </c>
      <c r="N42" s="51">
        <v>60</v>
      </c>
      <c r="O42" s="52">
        <v>165</v>
      </c>
      <c r="P42" s="53">
        <f>N42+O42</f>
        <v>225</v>
      </c>
      <c r="Q42" s="51">
        <v>5</v>
      </c>
      <c r="R42" s="52">
        <v>66</v>
      </c>
      <c r="S42" s="52">
        <v>307</v>
      </c>
      <c r="T42" s="53">
        <f>SUM(Q42:S42)</f>
        <v>378</v>
      </c>
      <c r="U42" s="54">
        <f>P42+T42</f>
        <v>603</v>
      </c>
      <c r="V42" s="55">
        <f>P42/U42</f>
        <v>0.373134328358209</v>
      </c>
      <c r="W42" s="56">
        <f>(N42+Q42+R42)/U42</f>
        <v>0.21724709784411278</v>
      </c>
    </row>
    <row r="43" spans="1:23" ht="12.75">
      <c r="A43" s="43" t="s">
        <v>56</v>
      </c>
      <c r="B43" s="44">
        <v>6</v>
      </c>
      <c r="C43" s="45">
        <v>9</v>
      </c>
      <c r="D43" s="46">
        <f>B43+C43</f>
        <v>15</v>
      </c>
      <c r="E43" s="44">
        <v>2</v>
      </c>
      <c r="F43" s="45">
        <v>3</v>
      </c>
      <c r="G43" s="45">
        <v>32</v>
      </c>
      <c r="H43" s="46">
        <f>SUM(E43:G43)</f>
        <v>37</v>
      </c>
      <c r="I43" s="47">
        <f>D43+H43</f>
        <v>52</v>
      </c>
      <c r="J43" s="48">
        <f>D43/I43</f>
        <v>0.28846153846153844</v>
      </c>
      <c r="K43" s="49">
        <f>(B43+E43+F43)/I43</f>
        <v>0.21153846153846154</v>
      </c>
      <c r="M43" s="43" t="s">
        <v>48</v>
      </c>
      <c r="N43" s="44">
        <v>7</v>
      </c>
      <c r="O43" s="45">
        <v>21</v>
      </c>
      <c r="P43" s="46">
        <f>N43+O43</f>
        <v>28</v>
      </c>
      <c r="Q43" s="44">
        <v>6</v>
      </c>
      <c r="R43" s="45">
        <v>10</v>
      </c>
      <c r="S43" s="45">
        <v>62</v>
      </c>
      <c r="T43" s="46">
        <f>SUM(Q43:S43)</f>
        <v>78</v>
      </c>
      <c r="U43" s="47">
        <f>P43+T43</f>
        <v>106</v>
      </c>
      <c r="V43" s="48">
        <f>P43/U43</f>
        <v>0.2641509433962264</v>
      </c>
      <c r="W43" s="49">
        <f>(N43+Q43+R43)/U43</f>
        <v>0.2169811320754717</v>
      </c>
    </row>
    <row r="44" spans="1:23" ht="12.75">
      <c r="A44" s="43" t="s">
        <v>8</v>
      </c>
      <c r="B44" s="44">
        <v>129</v>
      </c>
      <c r="C44" s="45">
        <v>496</v>
      </c>
      <c r="D44" s="46">
        <f>B44+C44</f>
        <v>625</v>
      </c>
      <c r="E44" s="44">
        <v>69</v>
      </c>
      <c r="F44" s="45">
        <v>101</v>
      </c>
      <c r="G44" s="45">
        <v>1407</v>
      </c>
      <c r="H44" s="46">
        <f>SUM(E44:G44)</f>
        <v>1577</v>
      </c>
      <c r="I44" s="47">
        <f>D44+H44</f>
        <v>2202</v>
      </c>
      <c r="J44" s="48">
        <f>D44/I44</f>
        <v>0.28383287920072664</v>
      </c>
      <c r="K44" s="49">
        <f>(B44+E44+F44)/I44</f>
        <v>0.13578564940962762</v>
      </c>
      <c r="M44" s="57" t="s">
        <v>18</v>
      </c>
      <c r="N44" s="58">
        <v>332</v>
      </c>
      <c r="O44" s="59">
        <v>497</v>
      </c>
      <c r="P44" s="60">
        <f>N44+O44</f>
        <v>829</v>
      </c>
      <c r="Q44" s="58">
        <v>89</v>
      </c>
      <c r="R44" s="59">
        <v>285</v>
      </c>
      <c r="S44" s="59">
        <v>2099</v>
      </c>
      <c r="T44" s="60">
        <f>SUM(Q44:S44)</f>
        <v>2473</v>
      </c>
      <c r="U44" s="61">
        <f>P44+T44</f>
        <v>3302</v>
      </c>
      <c r="V44" s="62">
        <f>P44/U44</f>
        <v>0.25105996365838884</v>
      </c>
      <c r="W44" s="63">
        <f>(N44+Q44+R44)/U44</f>
        <v>0.21380981223500908</v>
      </c>
    </row>
    <row r="45" spans="1:23" ht="12.75">
      <c r="A45" s="43" t="s">
        <v>5</v>
      </c>
      <c r="B45" s="44">
        <v>73</v>
      </c>
      <c r="C45" s="45">
        <v>307</v>
      </c>
      <c r="D45" s="46">
        <f>B45+C45</f>
        <v>380</v>
      </c>
      <c r="E45" s="44">
        <v>63</v>
      </c>
      <c r="F45" s="45">
        <v>113</v>
      </c>
      <c r="G45" s="45">
        <v>800</v>
      </c>
      <c r="H45" s="46">
        <f>SUM(E45:G45)</f>
        <v>976</v>
      </c>
      <c r="I45" s="47">
        <f>D45+H45</f>
        <v>1356</v>
      </c>
      <c r="J45" s="48">
        <f>D45/I45</f>
        <v>0.28023598820059</v>
      </c>
      <c r="K45" s="49">
        <f>(B45+E45+F45)/I45</f>
        <v>0.1836283185840708</v>
      </c>
      <c r="M45" s="57" t="s">
        <v>30</v>
      </c>
      <c r="N45" s="58">
        <v>16</v>
      </c>
      <c r="O45" s="59">
        <v>75</v>
      </c>
      <c r="P45" s="60">
        <f>N45+O45</f>
        <v>91</v>
      </c>
      <c r="Q45" s="58">
        <v>34</v>
      </c>
      <c r="R45" s="59">
        <v>60</v>
      </c>
      <c r="S45" s="59">
        <v>331</v>
      </c>
      <c r="T45" s="60">
        <f>SUM(Q45:S45)</f>
        <v>425</v>
      </c>
      <c r="U45" s="61">
        <f>P45+T45</f>
        <v>516</v>
      </c>
      <c r="V45" s="62">
        <f>P45/U45</f>
        <v>0.17635658914728683</v>
      </c>
      <c r="W45" s="63">
        <f>(N45+Q45+R45)/U45</f>
        <v>0.2131782945736434</v>
      </c>
    </row>
    <row r="46" spans="1:23" ht="12.75">
      <c r="A46" s="43" t="s">
        <v>17</v>
      </c>
      <c r="B46" s="44">
        <v>240</v>
      </c>
      <c r="C46" s="45">
        <v>389</v>
      </c>
      <c r="D46" s="46">
        <f>B46+C46</f>
        <v>629</v>
      </c>
      <c r="E46" s="44">
        <v>11</v>
      </c>
      <c r="F46" s="45">
        <v>303</v>
      </c>
      <c r="G46" s="45">
        <v>1308</v>
      </c>
      <c r="H46" s="46">
        <f>SUM(E46:G46)</f>
        <v>1622</v>
      </c>
      <c r="I46" s="47">
        <f>D46+H46</f>
        <v>2251</v>
      </c>
      <c r="J46" s="48">
        <f>D46/I46</f>
        <v>0.2794313638382941</v>
      </c>
      <c r="K46" s="49">
        <f>(B46+E46+F46)/I46</f>
        <v>0.24611283873833853</v>
      </c>
      <c r="M46" s="57" t="s">
        <v>7</v>
      </c>
      <c r="N46" s="58">
        <v>97</v>
      </c>
      <c r="O46" s="59">
        <v>268</v>
      </c>
      <c r="P46" s="60">
        <f>N46+O46</f>
        <v>365</v>
      </c>
      <c r="Q46" s="58">
        <v>58</v>
      </c>
      <c r="R46" s="59">
        <v>144</v>
      </c>
      <c r="S46" s="59">
        <v>840</v>
      </c>
      <c r="T46" s="60">
        <f>SUM(Q46:S46)</f>
        <v>1042</v>
      </c>
      <c r="U46" s="61">
        <f>P46+T46</f>
        <v>1407</v>
      </c>
      <c r="V46" s="62">
        <f>P46/U46</f>
        <v>0.2594171997157072</v>
      </c>
      <c r="W46" s="63">
        <f>(N46+Q46+R46)/U46</f>
        <v>0.2125088841506752</v>
      </c>
    </row>
    <row r="47" spans="1:23" ht="12.75">
      <c r="A47" s="43" t="s">
        <v>57</v>
      </c>
      <c r="B47" s="44">
        <v>51</v>
      </c>
      <c r="C47" s="45">
        <v>125</v>
      </c>
      <c r="D47" s="46">
        <f>B47+C47</f>
        <v>176</v>
      </c>
      <c r="E47" s="44">
        <v>37</v>
      </c>
      <c r="F47" s="45">
        <v>101</v>
      </c>
      <c r="G47" s="45">
        <v>321</v>
      </c>
      <c r="H47" s="46">
        <f>SUM(E47:G47)</f>
        <v>459</v>
      </c>
      <c r="I47" s="47">
        <f>D47+H47</f>
        <v>635</v>
      </c>
      <c r="J47" s="48">
        <f>D47/I47</f>
        <v>0.27716535433070866</v>
      </c>
      <c r="K47" s="49">
        <f>(B47+E47+F47)/I47</f>
        <v>0.29763779527559053</v>
      </c>
      <c r="M47" s="43" t="s">
        <v>56</v>
      </c>
      <c r="N47" s="44">
        <v>6</v>
      </c>
      <c r="O47" s="45">
        <v>9</v>
      </c>
      <c r="P47" s="46">
        <f>N47+O47</f>
        <v>15</v>
      </c>
      <c r="Q47" s="44">
        <v>2</v>
      </c>
      <c r="R47" s="45">
        <v>3</v>
      </c>
      <c r="S47" s="45">
        <v>32</v>
      </c>
      <c r="T47" s="46">
        <f>SUM(Q47:S47)</f>
        <v>37</v>
      </c>
      <c r="U47" s="47">
        <f>P47+T47</f>
        <v>52</v>
      </c>
      <c r="V47" s="48">
        <f>P47/U47</f>
        <v>0.28846153846153844</v>
      </c>
      <c r="W47" s="49">
        <f>(N47+Q47+R47)/U47</f>
        <v>0.21153846153846154</v>
      </c>
    </row>
    <row r="48" spans="1:23" ht="12.75">
      <c r="A48" s="43" t="s">
        <v>3</v>
      </c>
      <c r="B48" s="44">
        <v>99</v>
      </c>
      <c r="C48" s="45">
        <v>268</v>
      </c>
      <c r="D48" s="46">
        <f>B48+C48</f>
        <v>367</v>
      </c>
      <c r="E48" s="44">
        <v>2</v>
      </c>
      <c r="F48" s="45">
        <v>112</v>
      </c>
      <c r="G48" s="45">
        <v>885</v>
      </c>
      <c r="H48" s="46">
        <f>SUM(E48:G48)</f>
        <v>999</v>
      </c>
      <c r="I48" s="47">
        <f>D48+H48</f>
        <v>1366</v>
      </c>
      <c r="J48" s="48">
        <f>D48/I48</f>
        <v>0.2686676427525622</v>
      </c>
      <c r="K48" s="49">
        <f>(B48+E48+F48)/I48</f>
        <v>0.15592972181551976</v>
      </c>
      <c r="M48" s="50" t="s">
        <v>59</v>
      </c>
      <c r="N48" s="51">
        <v>40</v>
      </c>
      <c r="O48" s="52">
        <v>88</v>
      </c>
      <c r="P48" s="53">
        <f>N48+O48</f>
        <v>128</v>
      </c>
      <c r="Q48" s="51">
        <v>3</v>
      </c>
      <c r="R48" s="52">
        <v>29</v>
      </c>
      <c r="S48" s="52">
        <v>186</v>
      </c>
      <c r="T48" s="53">
        <f>SUM(Q48:S48)</f>
        <v>218</v>
      </c>
      <c r="U48" s="54">
        <f>P48+T48</f>
        <v>346</v>
      </c>
      <c r="V48" s="55">
        <f>P48/U48</f>
        <v>0.3699421965317919</v>
      </c>
      <c r="W48" s="56">
        <f>(N48+Q48+R48)/U48</f>
        <v>0.20809248554913296</v>
      </c>
    </row>
    <row r="49" spans="1:23" ht="12.75">
      <c r="A49" s="43" t="s">
        <v>38</v>
      </c>
      <c r="B49" s="44">
        <v>34</v>
      </c>
      <c r="C49" s="45">
        <v>94</v>
      </c>
      <c r="D49" s="46">
        <f>B49+C49</f>
        <v>128</v>
      </c>
      <c r="E49" s="44">
        <v>13</v>
      </c>
      <c r="F49" s="45">
        <v>70</v>
      </c>
      <c r="G49" s="45">
        <v>272</v>
      </c>
      <c r="H49" s="46">
        <f>SUM(E49:G49)</f>
        <v>355</v>
      </c>
      <c r="I49" s="47">
        <f>D49+H49</f>
        <v>483</v>
      </c>
      <c r="J49" s="48">
        <f>D49/I49</f>
        <v>0.2650103519668737</v>
      </c>
      <c r="K49" s="49">
        <f>(B49+E49+F49)/I49</f>
        <v>0.2422360248447205</v>
      </c>
      <c r="M49" s="57" t="s">
        <v>53</v>
      </c>
      <c r="N49" s="58">
        <v>74</v>
      </c>
      <c r="O49" s="59">
        <v>197</v>
      </c>
      <c r="P49" s="60">
        <f>N49+O49</f>
        <v>271</v>
      </c>
      <c r="Q49" s="58">
        <v>54</v>
      </c>
      <c r="R49" s="59">
        <v>95</v>
      </c>
      <c r="S49" s="59">
        <v>655</v>
      </c>
      <c r="T49" s="60">
        <f>SUM(Q49:S49)</f>
        <v>804</v>
      </c>
      <c r="U49" s="61">
        <f>P49+T49</f>
        <v>1075</v>
      </c>
      <c r="V49" s="62">
        <f>P49/U49</f>
        <v>0.25209302325581395</v>
      </c>
      <c r="W49" s="63">
        <f>(N49+Q49+R49)/U49</f>
        <v>0.20744186046511628</v>
      </c>
    </row>
    <row r="50" spans="1:23" ht="12.75">
      <c r="A50" s="43" t="s">
        <v>48</v>
      </c>
      <c r="B50" s="44">
        <v>7</v>
      </c>
      <c r="C50" s="45">
        <v>21</v>
      </c>
      <c r="D50" s="46">
        <f>B50+C50</f>
        <v>28</v>
      </c>
      <c r="E50" s="44">
        <v>6</v>
      </c>
      <c r="F50" s="45">
        <v>10</v>
      </c>
      <c r="G50" s="45">
        <v>62</v>
      </c>
      <c r="H50" s="46">
        <f>SUM(E50:G50)</f>
        <v>78</v>
      </c>
      <c r="I50" s="47">
        <f>D50+H50</f>
        <v>106</v>
      </c>
      <c r="J50" s="48">
        <f>D50/I50</f>
        <v>0.2641509433962264</v>
      </c>
      <c r="K50" s="49">
        <f>(B50+E50+F50)/I50</f>
        <v>0.2169811320754717</v>
      </c>
      <c r="M50" s="43" t="s">
        <v>9</v>
      </c>
      <c r="N50" s="44">
        <v>137</v>
      </c>
      <c r="O50" s="45">
        <v>426</v>
      </c>
      <c r="P50" s="46">
        <f>N50+O50</f>
        <v>563</v>
      </c>
      <c r="Q50" s="44">
        <v>12</v>
      </c>
      <c r="R50" s="45">
        <v>211</v>
      </c>
      <c r="S50" s="45">
        <v>1113</v>
      </c>
      <c r="T50" s="46">
        <f>SUM(Q50:S50)</f>
        <v>1336</v>
      </c>
      <c r="U50" s="47">
        <f>P50+T50</f>
        <v>1899</v>
      </c>
      <c r="V50" s="48">
        <f>P50/U50</f>
        <v>0.2964718272775145</v>
      </c>
      <c r="W50" s="49">
        <f>(N50+Q50+R50)/U50</f>
        <v>0.1895734597156398</v>
      </c>
    </row>
    <row r="51" spans="1:23" ht="12.75">
      <c r="A51" s="43" t="s">
        <v>58</v>
      </c>
      <c r="B51" s="44">
        <v>1</v>
      </c>
      <c r="C51" s="45">
        <v>16</v>
      </c>
      <c r="D51" s="46">
        <f>B51+C51</f>
        <v>17</v>
      </c>
      <c r="E51" s="44">
        <v>0</v>
      </c>
      <c r="F51" s="45">
        <v>3</v>
      </c>
      <c r="G51" s="45">
        <v>45</v>
      </c>
      <c r="H51" s="46">
        <f>SUM(E51:G51)</f>
        <v>48</v>
      </c>
      <c r="I51" s="47">
        <f>D51+H51</f>
        <v>65</v>
      </c>
      <c r="J51" s="48">
        <f>D51/I51</f>
        <v>0.26153846153846155</v>
      </c>
      <c r="K51" s="49">
        <f>(B51+E51+F51)/I51</f>
        <v>0.06153846153846154</v>
      </c>
      <c r="M51" s="50" t="s">
        <v>22</v>
      </c>
      <c r="N51" s="51">
        <v>449</v>
      </c>
      <c r="O51" s="52">
        <v>890</v>
      </c>
      <c r="P51" s="53">
        <f>N51+O51</f>
        <v>1339</v>
      </c>
      <c r="Q51" s="51">
        <v>8</v>
      </c>
      <c r="R51" s="52">
        <v>275</v>
      </c>
      <c r="S51" s="52">
        <v>2242</v>
      </c>
      <c r="T51" s="53">
        <f>SUM(Q51:S51)</f>
        <v>2525</v>
      </c>
      <c r="U51" s="54">
        <f>P51+T51</f>
        <v>3864</v>
      </c>
      <c r="V51" s="55">
        <f>P51/U51</f>
        <v>0.3465320910973085</v>
      </c>
      <c r="W51" s="56">
        <f>(N51+Q51+R51)/U51</f>
        <v>0.18944099378881987</v>
      </c>
    </row>
    <row r="52" spans="1:23" ht="12.75">
      <c r="A52" s="43" t="s">
        <v>62</v>
      </c>
      <c r="B52" s="44">
        <v>19</v>
      </c>
      <c r="C52" s="45">
        <v>69</v>
      </c>
      <c r="D52" s="46">
        <f>B52+C52</f>
        <v>88</v>
      </c>
      <c r="E52" s="44">
        <v>17</v>
      </c>
      <c r="F52" s="45">
        <v>24</v>
      </c>
      <c r="G52" s="45">
        <v>209</v>
      </c>
      <c r="H52" s="46">
        <f>SUM(E52:G52)</f>
        <v>250</v>
      </c>
      <c r="I52" s="47">
        <f>D52+H52</f>
        <v>338</v>
      </c>
      <c r="J52" s="48">
        <f>D52/I52</f>
        <v>0.2603550295857988</v>
      </c>
      <c r="K52" s="49">
        <f>(B52+E52+F52)/I52</f>
        <v>0.17751479289940827</v>
      </c>
      <c r="M52" s="50" t="s">
        <v>6</v>
      </c>
      <c r="N52" s="51">
        <v>97</v>
      </c>
      <c r="O52" s="52">
        <v>243</v>
      </c>
      <c r="P52" s="53">
        <f>N52+O52</f>
        <v>340</v>
      </c>
      <c r="Q52" s="51">
        <v>3</v>
      </c>
      <c r="R52" s="52">
        <v>80</v>
      </c>
      <c r="S52" s="52">
        <v>535</v>
      </c>
      <c r="T52" s="53">
        <f>SUM(Q52:S52)</f>
        <v>618</v>
      </c>
      <c r="U52" s="54">
        <f>P52+T52</f>
        <v>958</v>
      </c>
      <c r="V52" s="55">
        <f>P52/U52</f>
        <v>0.35490605427974947</v>
      </c>
      <c r="W52" s="56">
        <f>(N52+Q52+R52)/U52</f>
        <v>0.18789144050104384</v>
      </c>
    </row>
    <row r="53" spans="1:23" ht="12.75">
      <c r="A53" s="57" t="s">
        <v>42</v>
      </c>
      <c r="B53" s="58">
        <v>38</v>
      </c>
      <c r="C53" s="59">
        <v>33</v>
      </c>
      <c r="D53" s="60">
        <f>B53+C53</f>
        <v>71</v>
      </c>
      <c r="E53" s="58">
        <v>1</v>
      </c>
      <c r="F53" s="59">
        <v>41</v>
      </c>
      <c r="G53" s="59">
        <v>160</v>
      </c>
      <c r="H53" s="60">
        <f>SUM(E53:G53)</f>
        <v>202</v>
      </c>
      <c r="I53" s="61">
        <f>D53+H53</f>
        <v>273</v>
      </c>
      <c r="J53" s="62">
        <f>D53/I53</f>
        <v>0.2600732600732601</v>
      </c>
      <c r="K53" s="63">
        <f>(B53+E53+F53)/I53</f>
        <v>0.29304029304029305</v>
      </c>
      <c r="M53" s="43" t="s">
        <v>4</v>
      </c>
      <c r="N53" s="44">
        <v>329</v>
      </c>
      <c r="O53" s="45">
        <v>754</v>
      </c>
      <c r="P53" s="46">
        <f>N53+O53</f>
        <v>1083</v>
      </c>
      <c r="Q53" s="44">
        <v>21</v>
      </c>
      <c r="R53" s="45">
        <v>338</v>
      </c>
      <c r="S53" s="45">
        <v>2241</v>
      </c>
      <c r="T53" s="46">
        <f>SUM(Q53:S53)</f>
        <v>2600</v>
      </c>
      <c r="U53" s="47">
        <f>P53+T53</f>
        <v>3683</v>
      </c>
      <c r="V53" s="48">
        <f>P53/U53</f>
        <v>0.29405376052131416</v>
      </c>
      <c r="W53" s="49">
        <f>(N53+Q53+R53)/U53</f>
        <v>0.18680423567743687</v>
      </c>
    </row>
    <row r="54" spans="1:23" ht="12.75">
      <c r="A54" s="57" t="s">
        <v>7</v>
      </c>
      <c r="B54" s="58">
        <v>97</v>
      </c>
      <c r="C54" s="59">
        <v>268</v>
      </c>
      <c r="D54" s="60">
        <f>B54+C54</f>
        <v>365</v>
      </c>
      <c r="E54" s="58">
        <v>58</v>
      </c>
      <c r="F54" s="59">
        <v>144</v>
      </c>
      <c r="G54" s="59">
        <v>840</v>
      </c>
      <c r="H54" s="60">
        <f>SUM(E54:G54)</f>
        <v>1042</v>
      </c>
      <c r="I54" s="61">
        <f>D54+H54</f>
        <v>1407</v>
      </c>
      <c r="J54" s="62">
        <f>D54/I54</f>
        <v>0.2594171997157072</v>
      </c>
      <c r="K54" s="63">
        <f>(B54+E54+F54)/I54</f>
        <v>0.2125088841506752</v>
      </c>
      <c r="M54" s="50" t="s">
        <v>29</v>
      </c>
      <c r="N54" s="51">
        <v>51</v>
      </c>
      <c r="O54" s="52">
        <v>189</v>
      </c>
      <c r="P54" s="53">
        <f>N54+O54</f>
        <v>240</v>
      </c>
      <c r="Q54" s="51">
        <v>30</v>
      </c>
      <c r="R54" s="52">
        <v>48</v>
      </c>
      <c r="S54" s="52">
        <v>376</v>
      </c>
      <c r="T54" s="53">
        <f>SUM(Q54:S54)</f>
        <v>454</v>
      </c>
      <c r="U54" s="54">
        <f>P54+T54</f>
        <v>694</v>
      </c>
      <c r="V54" s="55">
        <f>P54/U54</f>
        <v>0.345821325648415</v>
      </c>
      <c r="W54" s="56">
        <f>(N54+Q54+R54)/U54</f>
        <v>0.18587896253602307</v>
      </c>
    </row>
    <row r="55" spans="1:23" ht="12.75">
      <c r="A55" s="57" t="s">
        <v>51</v>
      </c>
      <c r="B55" s="58">
        <v>8</v>
      </c>
      <c r="C55" s="59">
        <v>8</v>
      </c>
      <c r="D55" s="60">
        <f>B55+C55</f>
        <v>16</v>
      </c>
      <c r="E55" s="58">
        <v>3</v>
      </c>
      <c r="F55" s="59">
        <v>7</v>
      </c>
      <c r="G55" s="59">
        <v>36</v>
      </c>
      <c r="H55" s="60">
        <f>SUM(E55:G55)</f>
        <v>46</v>
      </c>
      <c r="I55" s="61">
        <f>D55+H55</f>
        <v>62</v>
      </c>
      <c r="J55" s="62">
        <f>D55/I55</f>
        <v>0.25806451612903225</v>
      </c>
      <c r="K55" s="63">
        <f>(B55+E55+F55)/I55</f>
        <v>0.2903225806451613</v>
      </c>
      <c r="M55" s="43" t="s">
        <v>5</v>
      </c>
      <c r="N55" s="44">
        <v>73</v>
      </c>
      <c r="O55" s="45">
        <v>307</v>
      </c>
      <c r="P55" s="46">
        <f>N55+O55</f>
        <v>380</v>
      </c>
      <c r="Q55" s="44">
        <v>63</v>
      </c>
      <c r="R55" s="45">
        <v>113</v>
      </c>
      <c r="S55" s="45">
        <v>800</v>
      </c>
      <c r="T55" s="46">
        <f>SUM(Q55:S55)</f>
        <v>976</v>
      </c>
      <c r="U55" s="47">
        <f>P55+T55</f>
        <v>1356</v>
      </c>
      <c r="V55" s="48">
        <f>P55/U55</f>
        <v>0.28023598820059</v>
      </c>
      <c r="W55" s="49">
        <f>(N55+Q55+R55)/U55</f>
        <v>0.1836283185840708</v>
      </c>
    </row>
    <row r="56" spans="1:23" ht="12.75">
      <c r="A56" s="57" t="s">
        <v>53</v>
      </c>
      <c r="B56" s="58">
        <v>74</v>
      </c>
      <c r="C56" s="59">
        <v>197</v>
      </c>
      <c r="D56" s="60">
        <f>B56+C56</f>
        <v>271</v>
      </c>
      <c r="E56" s="58">
        <v>54</v>
      </c>
      <c r="F56" s="59">
        <v>95</v>
      </c>
      <c r="G56" s="59">
        <v>655</v>
      </c>
      <c r="H56" s="60">
        <f>SUM(E56:G56)</f>
        <v>804</v>
      </c>
      <c r="I56" s="61">
        <f>D56+H56</f>
        <v>1075</v>
      </c>
      <c r="J56" s="62">
        <f>D56/I56</f>
        <v>0.25209302325581395</v>
      </c>
      <c r="K56" s="63">
        <f>(B56+E56+F56)/I56</f>
        <v>0.20744186046511628</v>
      </c>
      <c r="M56" s="57" t="s">
        <v>50</v>
      </c>
      <c r="N56" s="58">
        <v>7</v>
      </c>
      <c r="O56" s="59">
        <v>45</v>
      </c>
      <c r="P56" s="60">
        <f>N56+O56</f>
        <v>52</v>
      </c>
      <c r="Q56" s="58">
        <v>9</v>
      </c>
      <c r="R56" s="59">
        <v>25</v>
      </c>
      <c r="S56" s="59">
        <v>142</v>
      </c>
      <c r="T56" s="60">
        <f>SUM(Q56:S56)</f>
        <v>176</v>
      </c>
      <c r="U56" s="61">
        <f>P56+T56</f>
        <v>228</v>
      </c>
      <c r="V56" s="62">
        <f>P56/U56</f>
        <v>0.22807017543859648</v>
      </c>
      <c r="W56" s="63">
        <f>(N56+Q56+R56)/U56</f>
        <v>0.17982456140350878</v>
      </c>
    </row>
    <row r="57" spans="1:23" ht="12.75">
      <c r="A57" s="57" t="s">
        <v>18</v>
      </c>
      <c r="B57" s="58">
        <v>332</v>
      </c>
      <c r="C57" s="59">
        <v>497</v>
      </c>
      <c r="D57" s="60">
        <f>B57+C57</f>
        <v>829</v>
      </c>
      <c r="E57" s="58">
        <v>89</v>
      </c>
      <c r="F57" s="59">
        <v>285</v>
      </c>
      <c r="G57" s="59">
        <v>2099</v>
      </c>
      <c r="H57" s="60">
        <f>SUM(E57:G57)</f>
        <v>2473</v>
      </c>
      <c r="I57" s="61">
        <f>D57+H57</f>
        <v>3302</v>
      </c>
      <c r="J57" s="62">
        <f>D57/I57</f>
        <v>0.25105996365838884</v>
      </c>
      <c r="K57" s="63">
        <f>(B57+E57+F57)/I57</f>
        <v>0.21380981223500908</v>
      </c>
      <c r="M57" s="57" t="s">
        <v>28</v>
      </c>
      <c r="N57" s="58">
        <v>22</v>
      </c>
      <c r="O57" s="59">
        <v>79</v>
      </c>
      <c r="P57" s="60">
        <f>N57+O57</f>
        <v>101</v>
      </c>
      <c r="Q57" s="58">
        <v>29</v>
      </c>
      <c r="R57" s="59">
        <v>43</v>
      </c>
      <c r="S57" s="59">
        <v>354</v>
      </c>
      <c r="T57" s="60">
        <f>SUM(Q57:S57)</f>
        <v>426</v>
      </c>
      <c r="U57" s="61">
        <f>P57+T57</f>
        <v>527</v>
      </c>
      <c r="V57" s="62">
        <f>P57/U57</f>
        <v>0.19165085388994307</v>
      </c>
      <c r="W57" s="63">
        <f>(N57+Q57+R57)/U57</f>
        <v>0.17836812144212524</v>
      </c>
    </row>
    <row r="58" spans="1:23" ht="12.75">
      <c r="A58" s="57" t="s">
        <v>52</v>
      </c>
      <c r="B58" s="58">
        <v>1</v>
      </c>
      <c r="C58" s="59">
        <v>7</v>
      </c>
      <c r="D58" s="60">
        <f>B58+C58</f>
        <v>8</v>
      </c>
      <c r="E58" s="58">
        <v>0</v>
      </c>
      <c r="F58" s="59">
        <v>0</v>
      </c>
      <c r="G58" s="59">
        <v>24</v>
      </c>
      <c r="H58" s="60">
        <f>SUM(E58:G58)</f>
        <v>24</v>
      </c>
      <c r="I58" s="61">
        <f>D58+H58</f>
        <v>32</v>
      </c>
      <c r="J58" s="62">
        <f>D58/I58</f>
        <v>0.25</v>
      </c>
      <c r="K58" s="63">
        <f>(B58+E58+F58)/I58</f>
        <v>0.03125</v>
      </c>
      <c r="M58" s="43" t="s">
        <v>62</v>
      </c>
      <c r="N58" s="44">
        <v>19</v>
      </c>
      <c r="O58" s="45">
        <v>69</v>
      </c>
      <c r="P58" s="46">
        <f>N58+O58</f>
        <v>88</v>
      </c>
      <c r="Q58" s="44">
        <v>17</v>
      </c>
      <c r="R58" s="45">
        <v>24</v>
      </c>
      <c r="S58" s="45">
        <v>209</v>
      </c>
      <c r="T58" s="46">
        <f>SUM(Q58:S58)</f>
        <v>250</v>
      </c>
      <c r="U58" s="47">
        <f>P58+T58</f>
        <v>338</v>
      </c>
      <c r="V58" s="48">
        <f>P58/U58</f>
        <v>0.2603550295857988</v>
      </c>
      <c r="W58" s="49">
        <f>(N58+Q58+R58)/U58</f>
        <v>0.17751479289940827</v>
      </c>
    </row>
    <row r="59" spans="1:23" ht="12.75">
      <c r="A59" s="57" t="s">
        <v>44</v>
      </c>
      <c r="B59" s="58">
        <v>1</v>
      </c>
      <c r="C59" s="59">
        <v>9</v>
      </c>
      <c r="D59" s="60">
        <f>B59+C59</f>
        <v>10</v>
      </c>
      <c r="E59" s="58">
        <v>0</v>
      </c>
      <c r="F59" s="59">
        <v>0</v>
      </c>
      <c r="G59" s="59">
        <v>30</v>
      </c>
      <c r="H59" s="60">
        <f>SUM(E59:G59)</f>
        <v>30</v>
      </c>
      <c r="I59" s="61">
        <f>D59+H59</f>
        <v>40</v>
      </c>
      <c r="J59" s="62">
        <f>D59/I59</f>
        <v>0.25</v>
      </c>
      <c r="K59" s="63">
        <f>(B59+E59+F59)/I59</f>
        <v>0.025</v>
      </c>
      <c r="M59" s="43" t="s">
        <v>23</v>
      </c>
      <c r="N59" s="44">
        <v>94</v>
      </c>
      <c r="O59" s="45">
        <v>244</v>
      </c>
      <c r="P59" s="46">
        <f>N59+O59</f>
        <v>338</v>
      </c>
      <c r="Q59" s="44">
        <v>1</v>
      </c>
      <c r="R59" s="45">
        <v>102</v>
      </c>
      <c r="S59" s="45">
        <v>693</v>
      </c>
      <c r="T59" s="46">
        <f>SUM(Q59:S59)</f>
        <v>796</v>
      </c>
      <c r="U59" s="47">
        <f>P59+T59</f>
        <v>1134</v>
      </c>
      <c r="V59" s="48">
        <f>P59/U59</f>
        <v>0.2980599647266314</v>
      </c>
      <c r="W59" s="49">
        <f>(N59+Q59+R59)/U59</f>
        <v>0.17372134038800705</v>
      </c>
    </row>
    <row r="60" spans="1:23" ht="12.75">
      <c r="A60" s="57" t="s">
        <v>39</v>
      </c>
      <c r="B60" s="58">
        <v>57</v>
      </c>
      <c r="C60" s="59">
        <v>100</v>
      </c>
      <c r="D60" s="60">
        <f>B60+C60</f>
        <v>157</v>
      </c>
      <c r="E60" s="58">
        <v>40</v>
      </c>
      <c r="F60" s="59">
        <v>61</v>
      </c>
      <c r="G60" s="59">
        <v>371</v>
      </c>
      <c r="H60" s="60">
        <f>SUM(E60:G60)</f>
        <v>472</v>
      </c>
      <c r="I60" s="61">
        <f>D60+H60</f>
        <v>629</v>
      </c>
      <c r="J60" s="62">
        <f>D60/I60</f>
        <v>0.24960254372019078</v>
      </c>
      <c r="K60" s="63">
        <f>(B60+E60+F60)/I60</f>
        <v>0.25119236883942764</v>
      </c>
      <c r="M60" s="50" t="s">
        <v>12</v>
      </c>
      <c r="N60" s="51">
        <v>468</v>
      </c>
      <c r="O60" s="52">
        <v>1079</v>
      </c>
      <c r="P60" s="53">
        <f>N60+O60</f>
        <v>1547</v>
      </c>
      <c r="Q60" s="51">
        <v>14</v>
      </c>
      <c r="R60" s="52">
        <v>216</v>
      </c>
      <c r="S60" s="52">
        <v>2332</v>
      </c>
      <c r="T60" s="53">
        <f>SUM(Q60:S60)</f>
        <v>2562</v>
      </c>
      <c r="U60" s="54">
        <f>P60+T60</f>
        <v>4109</v>
      </c>
      <c r="V60" s="55">
        <f>P60/U60</f>
        <v>0.37649063032367974</v>
      </c>
      <c r="W60" s="56">
        <f>(N60+Q60+R60)/U60</f>
        <v>0.1698710148454612</v>
      </c>
    </row>
    <row r="61" spans="1:23" ht="12.75">
      <c r="A61" s="57" t="s">
        <v>35</v>
      </c>
      <c r="B61" s="58">
        <v>20</v>
      </c>
      <c r="C61" s="59">
        <v>47</v>
      </c>
      <c r="D61" s="60">
        <f>B61+C61</f>
        <v>67</v>
      </c>
      <c r="E61" s="58">
        <v>29</v>
      </c>
      <c r="F61" s="59">
        <v>28</v>
      </c>
      <c r="G61" s="59">
        <v>145</v>
      </c>
      <c r="H61" s="60">
        <f>SUM(E61:G61)</f>
        <v>202</v>
      </c>
      <c r="I61" s="61">
        <f>D61+H61</f>
        <v>269</v>
      </c>
      <c r="J61" s="62">
        <f>D61/I61</f>
        <v>0.24907063197026022</v>
      </c>
      <c r="K61" s="63">
        <f>(B61+E61+F61)/I61</f>
        <v>0.2862453531598513</v>
      </c>
      <c r="M61" s="57" t="s">
        <v>14</v>
      </c>
      <c r="N61" s="58">
        <v>71</v>
      </c>
      <c r="O61" s="59">
        <v>217</v>
      </c>
      <c r="P61" s="60">
        <f>N61+O61</f>
        <v>288</v>
      </c>
      <c r="Q61" s="58">
        <v>6</v>
      </c>
      <c r="R61" s="59">
        <v>133</v>
      </c>
      <c r="S61" s="59">
        <v>812</v>
      </c>
      <c r="T61" s="60">
        <f>SUM(Q61:S61)</f>
        <v>951</v>
      </c>
      <c r="U61" s="61">
        <f>P61+T61</f>
        <v>1239</v>
      </c>
      <c r="V61" s="62">
        <f>P61/U61</f>
        <v>0.2324455205811138</v>
      </c>
      <c r="W61" s="63">
        <f>(N61+Q61+R61)/U61</f>
        <v>0.1694915254237288</v>
      </c>
    </row>
    <row r="62" spans="1:23" ht="12.75">
      <c r="A62" s="57" t="s">
        <v>61</v>
      </c>
      <c r="B62" s="58">
        <v>13</v>
      </c>
      <c r="C62" s="59">
        <v>18</v>
      </c>
      <c r="D62" s="60">
        <f>B62+C62</f>
        <v>31</v>
      </c>
      <c r="E62" s="58">
        <v>4</v>
      </c>
      <c r="F62" s="59">
        <v>22</v>
      </c>
      <c r="G62" s="59">
        <v>70</v>
      </c>
      <c r="H62" s="60">
        <f>SUM(E62:G62)</f>
        <v>96</v>
      </c>
      <c r="I62" s="61">
        <f>D62+H62</f>
        <v>127</v>
      </c>
      <c r="J62" s="62">
        <f>D62/I62</f>
        <v>0.2440944881889764</v>
      </c>
      <c r="K62" s="63">
        <f>(B62+E62+F62)/I62</f>
        <v>0.30708661417322836</v>
      </c>
      <c r="M62" s="43" t="s">
        <v>27</v>
      </c>
      <c r="N62" s="44">
        <v>45</v>
      </c>
      <c r="O62" s="45">
        <v>124</v>
      </c>
      <c r="P62" s="46">
        <f>N62+O62</f>
        <v>169</v>
      </c>
      <c r="Q62" s="44">
        <v>0</v>
      </c>
      <c r="R62" s="45">
        <v>45</v>
      </c>
      <c r="S62" s="45">
        <v>358</v>
      </c>
      <c r="T62" s="46">
        <f>SUM(Q62:S62)</f>
        <v>403</v>
      </c>
      <c r="U62" s="47">
        <f>P62+T62</f>
        <v>572</v>
      </c>
      <c r="V62" s="48">
        <f>P62/U62</f>
        <v>0.29545454545454547</v>
      </c>
      <c r="W62" s="49">
        <f>(N62+Q62+R62)/U62</f>
        <v>0.15734265734265734</v>
      </c>
    </row>
    <row r="63" spans="1:23" ht="12.75">
      <c r="A63" s="57" t="s">
        <v>45</v>
      </c>
      <c r="B63" s="58">
        <v>171</v>
      </c>
      <c r="C63" s="59">
        <v>246</v>
      </c>
      <c r="D63" s="60">
        <f>B63+C63</f>
        <v>417</v>
      </c>
      <c r="E63" s="58">
        <v>23</v>
      </c>
      <c r="F63" s="59">
        <v>277</v>
      </c>
      <c r="G63" s="59">
        <v>995</v>
      </c>
      <c r="H63" s="60">
        <f>SUM(E63:G63)</f>
        <v>1295</v>
      </c>
      <c r="I63" s="61">
        <f>D63+H63</f>
        <v>1712</v>
      </c>
      <c r="J63" s="62">
        <f>D63/I63</f>
        <v>0.2435747663551402</v>
      </c>
      <c r="K63" s="63">
        <f>(B63+E63+F63)/I63</f>
        <v>0.27511682242990654</v>
      </c>
      <c r="M63" s="43" t="s">
        <v>3</v>
      </c>
      <c r="N63" s="44">
        <v>99</v>
      </c>
      <c r="O63" s="45">
        <v>268</v>
      </c>
      <c r="P63" s="46">
        <f>N63+O63</f>
        <v>367</v>
      </c>
      <c r="Q63" s="44">
        <v>2</v>
      </c>
      <c r="R63" s="45">
        <v>112</v>
      </c>
      <c r="S63" s="45">
        <v>885</v>
      </c>
      <c r="T63" s="46">
        <f>SUM(Q63:S63)</f>
        <v>999</v>
      </c>
      <c r="U63" s="47">
        <f>P63+T63</f>
        <v>1366</v>
      </c>
      <c r="V63" s="48">
        <f>P63/U63</f>
        <v>0.2686676427525622</v>
      </c>
      <c r="W63" s="49">
        <f>(N63+Q63+R63)/U63</f>
        <v>0.15592972181551976</v>
      </c>
    </row>
    <row r="64" spans="1:23" ht="12.75">
      <c r="A64" s="57" t="s">
        <v>54</v>
      </c>
      <c r="B64" s="58">
        <v>12</v>
      </c>
      <c r="C64" s="59">
        <v>11</v>
      </c>
      <c r="D64" s="60">
        <f>B64+C64</f>
        <v>23</v>
      </c>
      <c r="E64" s="58">
        <v>6</v>
      </c>
      <c r="F64" s="59">
        <v>15</v>
      </c>
      <c r="G64" s="59">
        <v>53</v>
      </c>
      <c r="H64" s="60">
        <f>SUM(E64:G64)</f>
        <v>74</v>
      </c>
      <c r="I64" s="61">
        <f>D64+H64</f>
        <v>97</v>
      </c>
      <c r="J64" s="62">
        <f>D64/I64</f>
        <v>0.23711340206185566</v>
      </c>
      <c r="K64" s="63">
        <f>(B64+E64+F64)/I64</f>
        <v>0.3402061855670103</v>
      </c>
      <c r="M64" s="43" t="s">
        <v>36</v>
      </c>
      <c r="N64" s="44">
        <v>28</v>
      </c>
      <c r="O64" s="45">
        <v>87</v>
      </c>
      <c r="P64" s="46">
        <f>N64+O64</f>
        <v>115</v>
      </c>
      <c r="Q64" s="44">
        <v>12</v>
      </c>
      <c r="R64" s="45">
        <v>17</v>
      </c>
      <c r="S64" s="45">
        <v>242</v>
      </c>
      <c r="T64" s="46">
        <f>SUM(Q64:S64)</f>
        <v>271</v>
      </c>
      <c r="U64" s="47">
        <f>P64+T64</f>
        <v>386</v>
      </c>
      <c r="V64" s="48">
        <f>P64/U64</f>
        <v>0.2979274611398964</v>
      </c>
      <c r="W64" s="49">
        <f>(N64+Q64+R64)/U64</f>
        <v>0.14766839378238342</v>
      </c>
    </row>
    <row r="65" spans="1:23" ht="12.75">
      <c r="A65" s="57" t="s">
        <v>31</v>
      </c>
      <c r="B65" s="58">
        <v>113</v>
      </c>
      <c r="C65" s="59">
        <v>230</v>
      </c>
      <c r="D65" s="60">
        <f>B65+C65</f>
        <v>343</v>
      </c>
      <c r="E65" s="58">
        <v>56</v>
      </c>
      <c r="F65" s="59">
        <v>167</v>
      </c>
      <c r="G65" s="59">
        <v>889</v>
      </c>
      <c r="H65" s="60">
        <f>SUM(E65:G65)</f>
        <v>1112</v>
      </c>
      <c r="I65" s="61">
        <f>D65+H65</f>
        <v>1455</v>
      </c>
      <c r="J65" s="62">
        <f>D65/I65</f>
        <v>0.23573883161512027</v>
      </c>
      <c r="K65" s="63">
        <f>(B65+E65+F65)/I65</f>
        <v>0.2309278350515464</v>
      </c>
      <c r="M65" s="43" t="s">
        <v>8</v>
      </c>
      <c r="N65" s="44">
        <v>129</v>
      </c>
      <c r="O65" s="45">
        <v>496</v>
      </c>
      <c r="P65" s="46">
        <f>N65+O65</f>
        <v>625</v>
      </c>
      <c r="Q65" s="44">
        <v>69</v>
      </c>
      <c r="R65" s="45">
        <v>101</v>
      </c>
      <c r="S65" s="45">
        <v>1407</v>
      </c>
      <c r="T65" s="46">
        <f>SUM(Q65:S65)</f>
        <v>1577</v>
      </c>
      <c r="U65" s="47">
        <f>P65+T65</f>
        <v>2202</v>
      </c>
      <c r="V65" s="48">
        <f>P65/U65</f>
        <v>0.28383287920072664</v>
      </c>
      <c r="W65" s="49">
        <f>(N65+Q65+R65)/U65</f>
        <v>0.13578564940962762</v>
      </c>
    </row>
    <row r="66" spans="1:23" ht="12.75">
      <c r="A66" s="57" t="s">
        <v>14</v>
      </c>
      <c r="B66" s="58">
        <v>71</v>
      </c>
      <c r="C66" s="59">
        <v>217</v>
      </c>
      <c r="D66" s="60">
        <f>B66+C66</f>
        <v>288</v>
      </c>
      <c r="E66" s="58">
        <v>6</v>
      </c>
      <c r="F66" s="59">
        <v>133</v>
      </c>
      <c r="G66" s="59">
        <v>812</v>
      </c>
      <c r="H66" s="60">
        <f>SUM(E66:G66)</f>
        <v>951</v>
      </c>
      <c r="I66" s="61">
        <f>D66+H66</f>
        <v>1239</v>
      </c>
      <c r="J66" s="62">
        <f>D66/I66</f>
        <v>0.2324455205811138</v>
      </c>
      <c r="K66" s="63">
        <f>(B66+E66+F66)/I66</f>
        <v>0.1694915254237288</v>
      </c>
      <c r="M66" s="57" t="s">
        <v>49</v>
      </c>
      <c r="N66" s="58">
        <v>3</v>
      </c>
      <c r="O66" s="59">
        <v>35</v>
      </c>
      <c r="P66" s="60">
        <f>N66+O66</f>
        <v>38</v>
      </c>
      <c r="Q66" s="58">
        <v>16</v>
      </c>
      <c r="R66" s="59">
        <v>5</v>
      </c>
      <c r="S66" s="59">
        <v>126</v>
      </c>
      <c r="T66" s="60">
        <f>SUM(Q66:S66)</f>
        <v>147</v>
      </c>
      <c r="U66" s="61">
        <f>P66+T66</f>
        <v>185</v>
      </c>
      <c r="V66" s="62">
        <f>P66/U66</f>
        <v>0.20540540540540542</v>
      </c>
      <c r="W66" s="63">
        <f>(N66+Q66+R66)/U66</f>
        <v>0.12972972972972974</v>
      </c>
    </row>
    <row r="67" spans="1:23" ht="12.75">
      <c r="A67" s="57" t="s">
        <v>50</v>
      </c>
      <c r="B67" s="58">
        <v>7</v>
      </c>
      <c r="C67" s="59">
        <v>45</v>
      </c>
      <c r="D67" s="60">
        <f>B67+C67</f>
        <v>52</v>
      </c>
      <c r="E67" s="58">
        <v>9</v>
      </c>
      <c r="F67" s="59">
        <v>25</v>
      </c>
      <c r="G67" s="59">
        <v>142</v>
      </c>
      <c r="H67" s="60">
        <f>SUM(E67:G67)</f>
        <v>176</v>
      </c>
      <c r="I67" s="61">
        <f>D67+H67</f>
        <v>228</v>
      </c>
      <c r="J67" s="62">
        <f>D67/I67</f>
        <v>0.22807017543859648</v>
      </c>
      <c r="K67" s="63">
        <f>(B67+E67+F67)/I67</f>
        <v>0.17982456140350878</v>
      </c>
      <c r="M67" s="50" t="s">
        <v>34</v>
      </c>
      <c r="N67" s="51">
        <v>38</v>
      </c>
      <c r="O67" s="52">
        <v>208</v>
      </c>
      <c r="P67" s="53">
        <f>N67+O67</f>
        <v>246</v>
      </c>
      <c r="Q67" s="51">
        <v>1</v>
      </c>
      <c r="R67" s="52">
        <v>42</v>
      </c>
      <c r="S67" s="52">
        <v>365</v>
      </c>
      <c r="T67" s="53">
        <f>SUM(Q67:S67)</f>
        <v>408</v>
      </c>
      <c r="U67" s="54">
        <f>P67+T67</f>
        <v>654</v>
      </c>
      <c r="V67" s="55">
        <f>P67/U67</f>
        <v>0.3761467889908257</v>
      </c>
      <c r="W67" s="56">
        <f>(N67+Q67+R67)/U67</f>
        <v>0.12385321100917432</v>
      </c>
    </row>
    <row r="68" spans="1:23" ht="12.75">
      <c r="A68" s="57" t="s">
        <v>46</v>
      </c>
      <c r="B68" s="58">
        <v>8</v>
      </c>
      <c r="C68" s="59">
        <v>34</v>
      </c>
      <c r="D68" s="60">
        <f>B68+C68</f>
        <v>42</v>
      </c>
      <c r="E68" s="58">
        <v>18</v>
      </c>
      <c r="F68" s="59">
        <v>17</v>
      </c>
      <c r="G68" s="59">
        <v>116</v>
      </c>
      <c r="H68" s="60">
        <f>SUM(E68:G68)</f>
        <v>151</v>
      </c>
      <c r="I68" s="61">
        <f>D68+H68</f>
        <v>193</v>
      </c>
      <c r="J68" s="62">
        <f>D68/I68</f>
        <v>0.21761658031088082</v>
      </c>
      <c r="K68" s="63">
        <f>(B68+E68+F68)/I68</f>
        <v>0.22279792746113988</v>
      </c>
      <c r="M68" s="50" t="s">
        <v>40</v>
      </c>
      <c r="N68" s="51">
        <v>19</v>
      </c>
      <c r="O68" s="52">
        <v>97</v>
      </c>
      <c r="P68" s="53">
        <f>N68+O68</f>
        <v>116</v>
      </c>
      <c r="Q68" s="51">
        <v>14</v>
      </c>
      <c r="R68" s="52">
        <v>11</v>
      </c>
      <c r="S68" s="52">
        <v>231</v>
      </c>
      <c r="T68" s="53">
        <f>SUM(Q68:S68)</f>
        <v>256</v>
      </c>
      <c r="U68" s="54">
        <f>P68+T68</f>
        <v>372</v>
      </c>
      <c r="V68" s="55">
        <f>P68/U68</f>
        <v>0.3118279569892473</v>
      </c>
      <c r="W68" s="56">
        <f>(N68+Q68+R68)/U68</f>
        <v>0.11827956989247312</v>
      </c>
    </row>
    <row r="69" spans="1:23" ht="12.75">
      <c r="A69" s="57" t="s">
        <v>49</v>
      </c>
      <c r="B69" s="58">
        <v>3</v>
      </c>
      <c r="C69" s="59">
        <v>35</v>
      </c>
      <c r="D69" s="60">
        <f>B69+C69</f>
        <v>38</v>
      </c>
      <c r="E69" s="58">
        <v>16</v>
      </c>
      <c r="F69" s="59">
        <v>5</v>
      </c>
      <c r="G69" s="59">
        <v>126</v>
      </c>
      <c r="H69" s="60">
        <f>SUM(E69:G69)</f>
        <v>147</v>
      </c>
      <c r="I69" s="61">
        <f>D69+H69</f>
        <v>185</v>
      </c>
      <c r="J69" s="62">
        <f>D69/I69</f>
        <v>0.20540540540540542</v>
      </c>
      <c r="K69" s="63">
        <f>(B69+E69+F69)/I69</f>
        <v>0.12972972972972974</v>
      </c>
      <c r="M69" s="50" t="s">
        <v>41</v>
      </c>
      <c r="N69" s="51">
        <v>26</v>
      </c>
      <c r="O69" s="52">
        <v>89</v>
      </c>
      <c r="P69" s="53">
        <f>N69+O69</f>
        <v>115</v>
      </c>
      <c r="Q69" s="51">
        <v>1</v>
      </c>
      <c r="R69" s="52">
        <v>13</v>
      </c>
      <c r="S69" s="52">
        <v>240</v>
      </c>
      <c r="T69" s="53">
        <f>SUM(Q69:S69)</f>
        <v>254</v>
      </c>
      <c r="U69" s="54">
        <f>P69+T69</f>
        <v>369</v>
      </c>
      <c r="V69" s="55">
        <f>P69/U69</f>
        <v>0.3116531165311653</v>
      </c>
      <c r="W69" s="56">
        <f>(N69+Q69+R69)/U69</f>
        <v>0.10840108401084012</v>
      </c>
    </row>
    <row r="70" spans="1:23" ht="12.75">
      <c r="A70" s="57" t="s">
        <v>28</v>
      </c>
      <c r="B70" s="58">
        <v>22</v>
      </c>
      <c r="C70" s="59">
        <v>79</v>
      </c>
      <c r="D70" s="60">
        <f>B70+C70</f>
        <v>101</v>
      </c>
      <c r="E70" s="58">
        <v>29</v>
      </c>
      <c r="F70" s="59">
        <v>43</v>
      </c>
      <c r="G70" s="59">
        <v>354</v>
      </c>
      <c r="H70" s="60">
        <f>SUM(E70:G70)</f>
        <v>426</v>
      </c>
      <c r="I70" s="61">
        <f>D70+H70</f>
        <v>527</v>
      </c>
      <c r="J70" s="62">
        <f>D70/I70</f>
        <v>0.19165085388994307</v>
      </c>
      <c r="K70" s="63">
        <f>(B70+E70+F70)/I70</f>
        <v>0.17836812144212524</v>
      </c>
      <c r="M70" s="43" t="s">
        <v>58</v>
      </c>
      <c r="N70" s="44">
        <v>1</v>
      </c>
      <c r="O70" s="45">
        <v>16</v>
      </c>
      <c r="P70" s="46">
        <f>N70+O70</f>
        <v>17</v>
      </c>
      <c r="Q70" s="44">
        <v>0</v>
      </c>
      <c r="R70" s="45">
        <v>3</v>
      </c>
      <c r="S70" s="45">
        <v>45</v>
      </c>
      <c r="T70" s="46">
        <f>SUM(Q70:S70)</f>
        <v>48</v>
      </c>
      <c r="U70" s="47">
        <f>P70+T70</f>
        <v>65</v>
      </c>
      <c r="V70" s="48">
        <f>P70/U70</f>
        <v>0.26153846153846155</v>
      </c>
      <c r="W70" s="49">
        <f>(N70+Q70+R70)/U70</f>
        <v>0.06153846153846154</v>
      </c>
    </row>
    <row r="71" spans="1:23" ht="12.75">
      <c r="A71" s="57" t="s">
        <v>30</v>
      </c>
      <c r="B71" s="58">
        <v>16</v>
      </c>
      <c r="C71" s="59">
        <v>75</v>
      </c>
      <c r="D71" s="60">
        <f>B71+C71</f>
        <v>91</v>
      </c>
      <c r="E71" s="58">
        <v>34</v>
      </c>
      <c r="F71" s="59">
        <v>60</v>
      </c>
      <c r="G71" s="59">
        <v>331</v>
      </c>
      <c r="H71" s="60">
        <f>SUM(E71:G71)</f>
        <v>425</v>
      </c>
      <c r="I71" s="61">
        <f>D71+H71</f>
        <v>516</v>
      </c>
      <c r="J71" s="62">
        <f>D71/I71</f>
        <v>0.17635658914728683</v>
      </c>
      <c r="K71" s="63">
        <f>(B71+E71+F71)/I71</f>
        <v>0.2131782945736434</v>
      </c>
      <c r="M71" s="57" t="s">
        <v>52</v>
      </c>
      <c r="N71" s="58">
        <v>1</v>
      </c>
      <c r="O71" s="59">
        <v>7</v>
      </c>
      <c r="P71" s="60">
        <f>N71+O71</f>
        <v>8</v>
      </c>
      <c r="Q71" s="58">
        <v>0</v>
      </c>
      <c r="R71" s="59">
        <v>0</v>
      </c>
      <c r="S71" s="59">
        <v>24</v>
      </c>
      <c r="T71" s="60">
        <f>SUM(Q71:S71)</f>
        <v>24</v>
      </c>
      <c r="U71" s="61">
        <f>P71+T71</f>
        <v>32</v>
      </c>
      <c r="V71" s="62">
        <f>P71/U71</f>
        <v>0.25</v>
      </c>
      <c r="W71" s="63">
        <f>(N71+Q71+R71)/U71</f>
        <v>0.03125</v>
      </c>
    </row>
    <row r="72" spans="1:23" ht="12.75">
      <c r="A72" s="57" t="s">
        <v>24</v>
      </c>
      <c r="B72" s="58">
        <v>194</v>
      </c>
      <c r="C72" s="59">
        <v>326</v>
      </c>
      <c r="D72" s="60">
        <f>B72+C72</f>
        <v>520</v>
      </c>
      <c r="E72" s="58">
        <v>219</v>
      </c>
      <c r="F72" s="59">
        <v>284</v>
      </c>
      <c r="G72" s="59">
        <v>2075</v>
      </c>
      <c r="H72" s="60">
        <f>SUM(E72:G72)</f>
        <v>2578</v>
      </c>
      <c r="I72" s="61">
        <f>D72+H72</f>
        <v>3098</v>
      </c>
      <c r="J72" s="62">
        <f>D72/I72</f>
        <v>0.16785022595222723</v>
      </c>
      <c r="K72" s="63">
        <f>(B72+E72+F72)/I72</f>
        <v>0.2249838605551969</v>
      </c>
      <c r="M72" s="57" t="s">
        <v>44</v>
      </c>
      <c r="N72" s="58">
        <v>1</v>
      </c>
      <c r="O72" s="59">
        <v>9</v>
      </c>
      <c r="P72" s="60">
        <f>N72+O72</f>
        <v>10</v>
      </c>
      <c r="Q72" s="58">
        <v>0</v>
      </c>
      <c r="R72" s="59">
        <v>0</v>
      </c>
      <c r="S72" s="59">
        <v>30</v>
      </c>
      <c r="T72" s="60">
        <f>SUM(Q72:S72)</f>
        <v>30</v>
      </c>
      <c r="U72" s="61">
        <f>P72+T72</f>
        <v>40</v>
      </c>
      <c r="V72" s="62">
        <f>P72/U72</f>
        <v>0.25</v>
      </c>
      <c r="W72" s="63">
        <f>(N72+Q72+R72)/U72</f>
        <v>0.025</v>
      </c>
    </row>
    <row r="73" spans="1:23" s="15" customFormat="1" ht="12.75">
      <c r="A73" s="15" t="s">
        <v>74</v>
      </c>
      <c r="B73" s="30">
        <f>SUM(B10:B72)</f>
        <v>8694</v>
      </c>
      <c r="C73" s="31">
        <f>SUM(C10:C72)</f>
        <v>15911</v>
      </c>
      <c r="D73" s="64">
        <f>B73+C73</f>
        <v>24605</v>
      </c>
      <c r="E73" s="30">
        <f>SUM(E10:E72)</f>
        <v>1647</v>
      </c>
      <c r="F73" s="31">
        <f>SUM(F10:F72)</f>
        <v>7923</v>
      </c>
      <c r="G73" s="31">
        <f>SUM(G10:G72)</f>
        <v>46659</v>
      </c>
      <c r="H73" s="64">
        <f>SUM(E73:G73)</f>
        <v>56229</v>
      </c>
      <c r="I73" s="32">
        <f>D73+H73</f>
        <v>80834</v>
      </c>
      <c r="J73" s="33">
        <f>D73/I73</f>
        <v>0.3043892421505802</v>
      </c>
      <c r="K73" s="34">
        <f>(B73+E73+F73)/I73</f>
        <v>0.22594452829255016</v>
      </c>
      <c r="M73" s="15" t="s">
        <v>74</v>
      </c>
      <c r="N73" s="30">
        <f>SUM(N10:N72)</f>
        <v>8694</v>
      </c>
      <c r="O73" s="31">
        <f>SUM(O10:O72)</f>
        <v>15911</v>
      </c>
      <c r="P73" s="64">
        <f>N73+O73</f>
        <v>24605</v>
      </c>
      <c r="Q73" s="30">
        <f>SUM(Q10:Q72)</f>
        <v>1647</v>
      </c>
      <c r="R73" s="31">
        <f>SUM(R10:R72)</f>
        <v>7923</v>
      </c>
      <c r="S73" s="31">
        <f>SUM(S10:S72)</f>
        <v>46659</v>
      </c>
      <c r="T73" s="64">
        <f>SUM(Q73:S73)</f>
        <v>56229</v>
      </c>
      <c r="U73" s="32">
        <f>P73+T73</f>
        <v>80834</v>
      </c>
      <c r="V73" s="33">
        <f>P73/U73</f>
        <v>0.3043892421505802</v>
      </c>
      <c r="W73" s="34">
        <f>(N73+Q73+R73)/U73</f>
        <v>0.22594452829255016</v>
      </c>
    </row>
    <row r="78" spans="1:11" ht="12.75">
      <c r="A78" s="20" t="s">
        <v>83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ht="12.75">
      <c r="A84" s="42" t="s">
        <v>82</v>
      </c>
    </row>
  </sheetData>
  <sheetProtection/>
  <mergeCells count="10">
    <mergeCell ref="M4:W4"/>
    <mergeCell ref="A78:K83"/>
    <mergeCell ref="B8:D8"/>
    <mergeCell ref="E8:H8"/>
    <mergeCell ref="A1:K1"/>
    <mergeCell ref="M1:W1"/>
    <mergeCell ref="N8:P8"/>
    <mergeCell ref="Q8:T8"/>
    <mergeCell ref="A2:K2"/>
    <mergeCell ref="M2:W2"/>
  </mergeCells>
  <hyperlinks>
    <hyperlink ref="A84" r:id="rId1" display="http://www.doh.wa.gov/ehsphl/hospdata/CHARS/Default.htm "/>
  </hyperlinks>
  <printOptions/>
  <pageMargins left="0.5" right="0.5" top="0.25" bottom="0.25" header="0" footer="0"/>
  <pageSetup blackAndWhite="1" errors="NA"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I2" sqref="I2:I65"/>
    </sheetView>
  </sheetViews>
  <sheetFormatPr defaultColWidth="9.140625" defaultRowHeight="12.75"/>
  <cols>
    <col min="1" max="1" width="28.00390625" style="0" customWidth="1"/>
    <col min="11" max="11" width="11.00390625" style="0" customWidth="1"/>
  </cols>
  <sheetData>
    <row r="1" spans="1:11" s="5" customFormat="1" ht="89.25">
      <c r="A1" s="4" t="s">
        <v>63</v>
      </c>
      <c r="B1" s="3" t="s">
        <v>64</v>
      </c>
      <c r="C1" s="6" t="s">
        <v>65</v>
      </c>
      <c r="D1" s="6" t="s">
        <v>70</v>
      </c>
      <c r="E1" s="6" t="s">
        <v>66</v>
      </c>
      <c r="F1" s="6" t="s">
        <v>67</v>
      </c>
      <c r="G1" s="6" t="s">
        <v>68</v>
      </c>
      <c r="H1" s="6" t="s">
        <v>71</v>
      </c>
      <c r="I1" s="8" t="s">
        <v>69</v>
      </c>
      <c r="J1" s="11" t="s">
        <v>72</v>
      </c>
      <c r="K1" s="9" t="s">
        <v>73</v>
      </c>
    </row>
    <row r="2" spans="1:11" ht="12.75">
      <c r="A2" s="1" t="s">
        <v>6</v>
      </c>
      <c r="B2" s="2">
        <v>97</v>
      </c>
      <c r="C2" s="2">
        <v>243</v>
      </c>
      <c r="D2" s="2">
        <f>B2+C2</f>
        <v>340</v>
      </c>
      <c r="E2" s="2">
        <v>3</v>
      </c>
      <c r="F2" s="2">
        <v>80</v>
      </c>
      <c r="G2" s="2">
        <v>535</v>
      </c>
      <c r="H2" s="2">
        <f>SUM(E2:G2)</f>
        <v>618</v>
      </c>
      <c r="I2" s="7">
        <f>D2+H2</f>
        <v>958</v>
      </c>
      <c r="J2" s="12">
        <f>D2/I2</f>
        <v>0.35490605427974947</v>
      </c>
      <c r="K2" s="10">
        <f>(B2+E2+F2)/I2</f>
        <v>0.18789144050104384</v>
      </c>
    </row>
    <row r="3" spans="1:11" ht="12.75">
      <c r="A3" s="1" t="s">
        <v>29</v>
      </c>
      <c r="B3" s="2">
        <v>51</v>
      </c>
      <c r="C3" s="2">
        <v>189</v>
      </c>
      <c r="D3" s="2">
        <f>B3+C3</f>
        <v>240</v>
      </c>
      <c r="E3" s="2">
        <v>30</v>
      </c>
      <c r="F3" s="2">
        <v>48</v>
      </c>
      <c r="G3" s="2">
        <v>376</v>
      </c>
      <c r="H3" s="2">
        <f>SUM(E3:G3)</f>
        <v>454</v>
      </c>
      <c r="I3" s="7">
        <f>D3+H3</f>
        <v>694</v>
      </c>
      <c r="J3" s="12">
        <f>D3/I3</f>
        <v>0.345821325648415</v>
      </c>
      <c r="K3" s="10">
        <f>(B3+E3+F3)/I3</f>
        <v>0.18587896253602307</v>
      </c>
    </row>
    <row r="4" spans="1:11" ht="12.75">
      <c r="A4" s="1" t="s">
        <v>33</v>
      </c>
      <c r="B4" s="2">
        <v>62</v>
      </c>
      <c r="C4" s="2">
        <v>79</v>
      </c>
      <c r="D4" s="2">
        <f>B4+C4</f>
        <v>141</v>
      </c>
      <c r="E4" s="2">
        <v>3</v>
      </c>
      <c r="F4" s="2">
        <v>42</v>
      </c>
      <c r="G4" s="2">
        <v>227</v>
      </c>
      <c r="H4" s="2">
        <f>SUM(E4:G4)</f>
        <v>272</v>
      </c>
      <c r="I4" s="7">
        <f>D4+H4</f>
        <v>413</v>
      </c>
      <c r="J4" s="12">
        <f>D4/I4</f>
        <v>0.3414043583535109</v>
      </c>
      <c r="K4" s="10">
        <f>(B4+E4+F4)/I4</f>
        <v>0.25907990314769974</v>
      </c>
    </row>
    <row r="5" spans="1:11" ht="12.75">
      <c r="A5" s="1" t="s">
        <v>7</v>
      </c>
      <c r="B5" s="2">
        <v>97</v>
      </c>
      <c r="C5" s="2">
        <v>268</v>
      </c>
      <c r="D5" s="2">
        <f>B5+C5</f>
        <v>365</v>
      </c>
      <c r="E5" s="2">
        <v>58</v>
      </c>
      <c r="F5" s="2">
        <v>144</v>
      </c>
      <c r="G5" s="2">
        <v>840</v>
      </c>
      <c r="H5" s="2">
        <f>SUM(E5:G5)</f>
        <v>1042</v>
      </c>
      <c r="I5" s="7">
        <f>D5+H5</f>
        <v>1407</v>
      </c>
      <c r="J5" s="12">
        <f>D5/I5</f>
        <v>0.2594171997157072</v>
      </c>
      <c r="K5" s="10">
        <f>(B5+E5+F5)/I5</f>
        <v>0.2125088841506752</v>
      </c>
    </row>
    <row r="6" spans="1:11" ht="12.75">
      <c r="A6" s="1" t="s">
        <v>60</v>
      </c>
      <c r="B6" s="2">
        <v>7</v>
      </c>
      <c r="C6" s="2">
        <v>13</v>
      </c>
      <c r="D6" s="2">
        <f>B6+C6</f>
        <v>20</v>
      </c>
      <c r="E6" s="2">
        <v>0</v>
      </c>
      <c r="F6" s="2">
        <v>11</v>
      </c>
      <c r="G6" s="2">
        <v>35</v>
      </c>
      <c r="H6" s="2">
        <f>SUM(E6:G6)</f>
        <v>46</v>
      </c>
      <c r="I6" s="7">
        <f>D6+H6</f>
        <v>66</v>
      </c>
      <c r="J6" s="12">
        <f>D6/I6</f>
        <v>0.30303030303030304</v>
      </c>
      <c r="K6" s="10">
        <f>(B6+E6+F6)/I6</f>
        <v>0.2727272727272727</v>
      </c>
    </row>
    <row r="7" spans="1:11" ht="12.75">
      <c r="A7" s="1" t="s">
        <v>0</v>
      </c>
      <c r="B7" s="2">
        <v>200</v>
      </c>
      <c r="C7" s="2">
        <v>368</v>
      </c>
      <c r="D7" s="2">
        <f>B7+C7</f>
        <v>568</v>
      </c>
      <c r="E7" s="2">
        <v>77</v>
      </c>
      <c r="F7" s="2">
        <v>169</v>
      </c>
      <c r="G7" s="2">
        <v>1065</v>
      </c>
      <c r="H7" s="2">
        <f>SUM(E7:G7)</f>
        <v>1311</v>
      </c>
      <c r="I7" s="7">
        <f>D7+H7</f>
        <v>1879</v>
      </c>
      <c r="J7" s="12">
        <f>D7/I7</f>
        <v>0.30228845130388504</v>
      </c>
      <c r="K7" s="10">
        <f>(B7+E7+F7)/I7</f>
        <v>0.23736029803086747</v>
      </c>
    </row>
    <row r="8" spans="1:11" ht="12.75">
      <c r="A8" s="1" t="s">
        <v>50</v>
      </c>
      <c r="B8" s="2">
        <v>7</v>
      </c>
      <c r="C8" s="2">
        <v>45</v>
      </c>
      <c r="D8" s="2">
        <f>B8+C8</f>
        <v>52</v>
      </c>
      <c r="E8" s="2">
        <v>9</v>
      </c>
      <c r="F8" s="2">
        <v>25</v>
      </c>
      <c r="G8" s="2">
        <v>142</v>
      </c>
      <c r="H8" s="2">
        <f>SUM(E8:G8)</f>
        <v>176</v>
      </c>
      <c r="I8" s="7">
        <f>D8+H8</f>
        <v>228</v>
      </c>
      <c r="J8" s="12">
        <f>D8/I8</f>
        <v>0.22807017543859648</v>
      </c>
      <c r="K8" s="10">
        <f>(B8+E8+F8)/I8</f>
        <v>0.17982456140350878</v>
      </c>
    </row>
    <row r="9" spans="1:11" ht="12.75">
      <c r="A9" s="1" t="s">
        <v>25</v>
      </c>
      <c r="B9" s="2">
        <v>603</v>
      </c>
      <c r="C9" s="2">
        <v>948</v>
      </c>
      <c r="D9" s="2">
        <f>B9+C9</f>
        <v>1551</v>
      </c>
      <c r="E9" s="2">
        <v>22</v>
      </c>
      <c r="F9" s="2">
        <v>264</v>
      </c>
      <c r="G9" s="2">
        <v>2243</v>
      </c>
      <c r="H9" s="2">
        <f>SUM(E9:G9)</f>
        <v>2529</v>
      </c>
      <c r="I9" s="7">
        <f>D9+H9</f>
        <v>4080</v>
      </c>
      <c r="J9" s="12">
        <f>D9/I9</f>
        <v>0.3801470588235294</v>
      </c>
      <c r="K9" s="10">
        <f>(B9+E9+F9)/I9</f>
        <v>0.2178921568627451</v>
      </c>
    </row>
    <row r="10" spans="1:11" ht="12.75">
      <c r="A10" s="1" t="s">
        <v>54</v>
      </c>
      <c r="B10" s="2">
        <v>12</v>
      </c>
      <c r="C10" s="2">
        <v>11</v>
      </c>
      <c r="D10" s="2">
        <f>B10+C10</f>
        <v>23</v>
      </c>
      <c r="E10" s="2">
        <v>6</v>
      </c>
      <c r="F10" s="2">
        <v>15</v>
      </c>
      <c r="G10" s="2">
        <v>53</v>
      </c>
      <c r="H10" s="2">
        <f>SUM(E10:G10)</f>
        <v>74</v>
      </c>
      <c r="I10" s="7">
        <f>D10+H10</f>
        <v>97</v>
      </c>
      <c r="J10" s="12">
        <f>D10/I10</f>
        <v>0.23711340206185566</v>
      </c>
      <c r="K10" s="10">
        <f>(B10+E10+F10)/I10</f>
        <v>0.3402061855670103</v>
      </c>
    </row>
    <row r="11" spans="1:11" ht="12.75">
      <c r="A11" s="1" t="s">
        <v>8</v>
      </c>
      <c r="B11" s="2">
        <v>129</v>
      </c>
      <c r="C11" s="2">
        <v>496</v>
      </c>
      <c r="D11" s="2">
        <f>B11+C11</f>
        <v>625</v>
      </c>
      <c r="E11" s="2">
        <v>69</v>
      </c>
      <c r="F11" s="2">
        <v>101</v>
      </c>
      <c r="G11" s="2">
        <v>1407</v>
      </c>
      <c r="H11" s="2">
        <f>SUM(E11:G11)</f>
        <v>1577</v>
      </c>
      <c r="I11" s="7">
        <f>D11+H11</f>
        <v>2202</v>
      </c>
      <c r="J11" s="12">
        <f>D11/I11</f>
        <v>0.28383287920072664</v>
      </c>
      <c r="K11" s="10">
        <f>(B11+E11+F11)/I11</f>
        <v>0.13578564940962762</v>
      </c>
    </row>
    <row r="12" spans="1:11" ht="12.75">
      <c r="A12" s="1" t="s">
        <v>1</v>
      </c>
      <c r="B12" s="2">
        <v>60</v>
      </c>
      <c r="C12" s="2">
        <v>165</v>
      </c>
      <c r="D12" s="2">
        <f>B12+C12</f>
        <v>225</v>
      </c>
      <c r="E12" s="2">
        <v>5</v>
      </c>
      <c r="F12" s="2">
        <v>66</v>
      </c>
      <c r="G12" s="2">
        <v>307</v>
      </c>
      <c r="H12" s="2">
        <f>SUM(E12:G12)</f>
        <v>378</v>
      </c>
      <c r="I12" s="7">
        <f>D12+H12</f>
        <v>603</v>
      </c>
      <c r="J12" s="12">
        <f>D12/I12</f>
        <v>0.373134328358209</v>
      </c>
      <c r="K12" s="10">
        <f>(B12+E12+F12)/I12</f>
        <v>0.21724709784411278</v>
      </c>
    </row>
    <row r="13" spans="1:11" ht="12.75">
      <c r="A13" s="1" t="s">
        <v>45</v>
      </c>
      <c r="B13" s="2">
        <v>171</v>
      </c>
      <c r="C13" s="2">
        <v>246</v>
      </c>
      <c r="D13" s="2">
        <f>B13+C13</f>
        <v>417</v>
      </c>
      <c r="E13" s="2">
        <v>23</v>
      </c>
      <c r="F13" s="2">
        <v>277</v>
      </c>
      <c r="G13" s="2">
        <v>995</v>
      </c>
      <c r="H13" s="2">
        <f>SUM(E13:G13)</f>
        <v>1295</v>
      </c>
      <c r="I13" s="7">
        <f>D13+H13</f>
        <v>1712</v>
      </c>
      <c r="J13" s="12">
        <f>D13/I13</f>
        <v>0.2435747663551402</v>
      </c>
      <c r="K13" s="10">
        <f>(B13+E13+F13)/I13</f>
        <v>0.27511682242990654</v>
      </c>
    </row>
    <row r="14" spans="1:11" ht="12.75">
      <c r="A14" s="1" t="s">
        <v>9</v>
      </c>
      <c r="B14" s="2">
        <v>137</v>
      </c>
      <c r="C14" s="2">
        <v>426</v>
      </c>
      <c r="D14" s="2">
        <f>B14+C14</f>
        <v>563</v>
      </c>
      <c r="E14" s="2">
        <v>12</v>
      </c>
      <c r="F14" s="2">
        <v>211</v>
      </c>
      <c r="G14" s="2">
        <v>1113</v>
      </c>
      <c r="H14" s="2">
        <f>SUM(E14:G14)</f>
        <v>1336</v>
      </c>
      <c r="I14" s="7">
        <f>D14+H14</f>
        <v>1899</v>
      </c>
      <c r="J14" s="12">
        <f>D14/I14</f>
        <v>0.2964718272775145</v>
      </c>
      <c r="K14" s="10">
        <f>(B14+E14+F14)/I14</f>
        <v>0.1895734597156398</v>
      </c>
    </row>
    <row r="15" spans="1:11" ht="12.75">
      <c r="A15" s="1" t="s">
        <v>10</v>
      </c>
      <c r="B15" s="2">
        <v>86</v>
      </c>
      <c r="C15" s="2">
        <v>223</v>
      </c>
      <c r="D15" s="2">
        <f>B15+C15</f>
        <v>309</v>
      </c>
      <c r="E15" s="2">
        <v>3</v>
      </c>
      <c r="F15" s="2">
        <v>119</v>
      </c>
      <c r="G15" s="2">
        <v>519</v>
      </c>
      <c r="H15" s="2">
        <f>SUM(E15:G15)</f>
        <v>641</v>
      </c>
      <c r="I15" s="7">
        <f>D15+H15</f>
        <v>950</v>
      </c>
      <c r="J15" s="12">
        <f>D15/I15</f>
        <v>0.32526315789473687</v>
      </c>
      <c r="K15" s="10">
        <f>(B15+E15+F15)/I15</f>
        <v>0.21894736842105264</v>
      </c>
    </row>
    <row r="16" spans="1:11" ht="12.75">
      <c r="A16" s="1" t="s">
        <v>36</v>
      </c>
      <c r="B16" s="2">
        <v>28</v>
      </c>
      <c r="C16" s="2">
        <v>87</v>
      </c>
      <c r="D16" s="2">
        <f>B16+C16</f>
        <v>115</v>
      </c>
      <c r="E16" s="2">
        <v>12</v>
      </c>
      <c r="F16" s="2">
        <v>17</v>
      </c>
      <c r="G16" s="2">
        <v>242</v>
      </c>
      <c r="H16" s="2">
        <f>SUM(E16:G16)</f>
        <v>271</v>
      </c>
      <c r="I16" s="7">
        <f>D16+H16</f>
        <v>386</v>
      </c>
      <c r="J16" s="12">
        <f>D16/I16</f>
        <v>0.2979274611398964</v>
      </c>
      <c r="K16" s="10">
        <f>(B16+E16+F16)/I16</f>
        <v>0.14766839378238342</v>
      </c>
    </row>
    <row r="17" spans="1:11" ht="12.75">
      <c r="A17" s="1" t="s">
        <v>61</v>
      </c>
      <c r="B17" s="2">
        <v>13</v>
      </c>
      <c r="C17" s="2">
        <v>18</v>
      </c>
      <c r="D17" s="2">
        <f>B17+C17</f>
        <v>31</v>
      </c>
      <c r="E17" s="2">
        <v>4</v>
      </c>
      <c r="F17" s="2">
        <v>22</v>
      </c>
      <c r="G17" s="2">
        <v>70</v>
      </c>
      <c r="H17" s="2">
        <f>SUM(E17:G17)</f>
        <v>96</v>
      </c>
      <c r="I17" s="7">
        <f>D17+H17</f>
        <v>127</v>
      </c>
      <c r="J17" s="12">
        <f>D17/I17</f>
        <v>0.2440944881889764</v>
      </c>
      <c r="K17" s="10">
        <f>(B17+E17+F17)/I17</f>
        <v>0.30708661417322836</v>
      </c>
    </row>
    <row r="18" spans="1:11" ht="12.75">
      <c r="A18" s="1" t="s">
        <v>11</v>
      </c>
      <c r="B18" s="2">
        <v>330</v>
      </c>
      <c r="C18" s="2">
        <v>369</v>
      </c>
      <c r="D18" s="2">
        <f>B18+C18</f>
        <v>699</v>
      </c>
      <c r="E18" s="2">
        <v>42</v>
      </c>
      <c r="F18" s="2">
        <v>221</v>
      </c>
      <c r="G18" s="2">
        <v>1384</v>
      </c>
      <c r="H18" s="2">
        <f>SUM(E18:G18)</f>
        <v>1647</v>
      </c>
      <c r="I18" s="7">
        <f>D18+H18</f>
        <v>2346</v>
      </c>
      <c r="J18" s="12">
        <f>D18/I18</f>
        <v>0.2979539641943734</v>
      </c>
      <c r="K18" s="10">
        <f>(B18+E18+F18)/I18</f>
        <v>0.252770673486786</v>
      </c>
    </row>
    <row r="19" spans="1:11" ht="12.75">
      <c r="A19" s="1" t="s">
        <v>31</v>
      </c>
      <c r="B19" s="2">
        <v>113</v>
      </c>
      <c r="C19" s="2">
        <v>230</v>
      </c>
      <c r="D19" s="2">
        <f>B19+C19</f>
        <v>343</v>
      </c>
      <c r="E19" s="2">
        <v>56</v>
      </c>
      <c r="F19" s="2">
        <v>167</v>
      </c>
      <c r="G19" s="2">
        <v>889</v>
      </c>
      <c r="H19" s="2">
        <f>SUM(E19:G19)</f>
        <v>1112</v>
      </c>
      <c r="I19" s="7">
        <f>D19+H19</f>
        <v>1455</v>
      </c>
      <c r="J19" s="12">
        <f>D19/I19</f>
        <v>0.23573883161512027</v>
      </c>
      <c r="K19" s="10">
        <f>(B19+E19+F19)/I19</f>
        <v>0.2309278350515464</v>
      </c>
    </row>
    <row r="20" spans="1:11" ht="12.75">
      <c r="A20" s="1" t="s">
        <v>37</v>
      </c>
      <c r="B20" s="2">
        <v>38</v>
      </c>
      <c r="C20" s="2">
        <v>75</v>
      </c>
      <c r="D20" s="2">
        <f>B20+C20</f>
        <v>113</v>
      </c>
      <c r="E20" s="2">
        <v>6</v>
      </c>
      <c r="F20" s="2">
        <v>48</v>
      </c>
      <c r="G20" s="2">
        <v>199</v>
      </c>
      <c r="H20" s="2">
        <f>SUM(E20:G20)</f>
        <v>253</v>
      </c>
      <c r="I20" s="7">
        <f>D20+H20</f>
        <v>366</v>
      </c>
      <c r="J20" s="12">
        <f>D20/I20</f>
        <v>0.3087431693989071</v>
      </c>
      <c r="K20" s="10">
        <f>(B20+E20+F20)/I20</f>
        <v>0.25136612021857924</v>
      </c>
    </row>
    <row r="21" spans="1:11" ht="12.75">
      <c r="A21" s="1" t="s">
        <v>48</v>
      </c>
      <c r="B21" s="2">
        <v>7</v>
      </c>
      <c r="C21" s="2">
        <v>21</v>
      </c>
      <c r="D21" s="2">
        <f>B21+C21</f>
        <v>28</v>
      </c>
      <c r="E21" s="2">
        <v>6</v>
      </c>
      <c r="F21" s="2">
        <v>10</v>
      </c>
      <c r="G21" s="2">
        <v>62</v>
      </c>
      <c r="H21" s="2">
        <f>SUM(E21:G21)</f>
        <v>78</v>
      </c>
      <c r="I21" s="7">
        <f>D21+H21</f>
        <v>106</v>
      </c>
      <c r="J21" s="12">
        <f>D21/I21</f>
        <v>0.2641509433962264</v>
      </c>
      <c r="K21" s="10">
        <f>(B21+E21+F21)/I21</f>
        <v>0.2169811320754717</v>
      </c>
    </row>
    <row r="22" spans="1:11" ht="12.75">
      <c r="A22" s="1" t="s">
        <v>26</v>
      </c>
      <c r="B22" s="2">
        <v>296</v>
      </c>
      <c r="C22" s="2">
        <v>347</v>
      </c>
      <c r="D22" s="2">
        <f>B22+C22</f>
        <v>643</v>
      </c>
      <c r="E22" s="2">
        <v>55</v>
      </c>
      <c r="F22" s="2">
        <v>187</v>
      </c>
      <c r="G22" s="2">
        <v>1084</v>
      </c>
      <c r="H22" s="2">
        <f>SUM(E22:G22)</f>
        <v>1326</v>
      </c>
      <c r="I22" s="7">
        <f>D22+H22</f>
        <v>1969</v>
      </c>
      <c r="J22" s="12">
        <f>D22/I22</f>
        <v>0.3265617064499746</v>
      </c>
      <c r="K22" s="10">
        <f>(B22+E22+F22)/I22</f>
        <v>0.2732351447435246</v>
      </c>
    </row>
    <row r="23" spans="1:11" ht="12.75">
      <c r="A23" s="1" t="s">
        <v>41</v>
      </c>
      <c r="B23" s="2">
        <v>26</v>
      </c>
      <c r="C23" s="2">
        <v>89</v>
      </c>
      <c r="D23" s="2">
        <f>B23+C23</f>
        <v>115</v>
      </c>
      <c r="E23" s="2">
        <v>1</v>
      </c>
      <c r="F23" s="2">
        <v>13</v>
      </c>
      <c r="G23" s="2">
        <v>240</v>
      </c>
      <c r="H23" s="2">
        <f>SUM(E23:G23)</f>
        <v>254</v>
      </c>
      <c r="I23" s="7">
        <f>D23+H23</f>
        <v>369</v>
      </c>
      <c r="J23" s="12">
        <f>D23/I23</f>
        <v>0.3116531165311653</v>
      </c>
      <c r="K23" s="10">
        <f>(B23+E23+F23)/I23</f>
        <v>0.10840108401084012</v>
      </c>
    </row>
    <row r="24" spans="1:11" ht="12.75">
      <c r="A24" s="1" t="s">
        <v>42</v>
      </c>
      <c r="B24" s="2">
        <v>38</v>
      </c>
      <c r="C24" s="2">
        <v>33</v>
      </c>
      <c r="D24" s="2">
        <f>B24+C24</f>
        <v>71</v>
      </c>
      <c r="E24" s="2">
        <v>1</v>
      </c>
      <c r="F24" s="2">
        <v>41</v>
      </c>
      <c r="G24" s="2">
        <v>160</v>
      </c>
      <c r="H24" s="2">
        <f>SUM(E24:G24)</f>
        <v>202</v>
      </c>
      <c r="I24" s="7">
        <f>D24+H24</f>
        <v>273</v>
      </c>
      <c r="J24" s="12">
        <f>D24/I24</f>
        <v>0.2600732600732601</v>
      </c>
      <c r="K24" s="10">
        <f>(B24+E24+F24)/I24</f>
        <v>0.29304029304029305</v>
      </c>
    </row>
    <row r="25" spans="1:11" ht="12.75">
      <c r="A25" s="1" t="s">
        <v>55</v>
      </c>
      <c r="B25" s="2">
        <v>45</v>
      </c>
      <c r="C25" s="2">
        <v>62</v>
      </c>
      <c r="D25" s="2">
        <f>B25+C25</f>
        <v>107</v>
      </c>
      <c r="E25" s="2">
        <v>9</v>
      </c>
      <c r="F25" s="2">
        <v>23</v>
      </c>
      <c r="G25" s="2">
        <v>122</v>
      </c>
      <c r="H25" s="2">
        <f>SUM(E25:G25)</f>
        <v>154</v>
      </c>
      <c r="I25" s="7">
        <f>D25+H25</f>
        <v>261</v>
      </c>
      <c r="J25" s="12">
        <f>D25/I25</f>
        <v>0.4099616858237548</v>
      </c>
      <c r="K25" s="10">
        <f>(B25+E25+F25)/I25</f>
        <v>0.2950191570881226</v>
      </c>
    </row>
    <row r="26" spans="1:11" ht="12.75">
      <c r="A26" s="1" t="s">
        <v>52</v>
      </c>
      <c r="B26" s="2">
        <v>1</v>
      </c>
      <c r="C26" s="2">
        <v>7</v>
      </c>
      <c r="D26" s="2">
        <f>B26+C26</f>
        <v>8</v>
      </c>
      <c r="E26" s="2">
        <v>0</v>
      </c>
      <c r="F26" s="2">
        <v>0</v>
      </c>
      <c r="G26" s="2">
        <v>24</v>
      </c>
      <c r="H26" s="2">
        <f>SUM(E26:G26)</f>
        <v>24</v>
      </c>
      <c r="I26" s="7">
        <f>D26+H26</f>
        <v>32</v>
      </c>
      <c r="J26" s="12">
        <f>D26/I26</f>
        <v>0.25</v>
      </c>
      <c r="K26" s="10">
        <f>(B26+E26+F26)/I26</f>
        <v>0.03125</v>
      </c>
    </row>
    <row r="27" spans="1:11" ht="12.75">
      <c r="A27" s="1" t="s">
        <v>47</v>
      </c>
      <c r="B27" s="2">
        <v>11</v>
      </c>
      <c r="C27" s="2">
        <v>19</v>
      </c>
      <c r="D27" s="2">
        <f>B27+C27</f>
        <v>30</v>
      </c>
      <c r="E27" s="2">
        <v>9</v>
      </c>
      <c r="F27" s="2">
        <v>1</v>
      </c>
      <c r="G27" s="2">
        <v>56</v>
      </c>
      <c r="H27" s="2">
        <f>SUM(E27:G27)</f>
        <v>66</v>
      </c>
      <c r="I27" s="7">
        <f>D27+H27</f>
        <v>96</v>
      </c>
      <c r="J27" s="12">
        <f>D27/I27</f>
        <v>0.3125</v>
      </c>
      <c r="K27" s="10">
        <f>(B27+E27+F27)/I27</f>
        <v>0.21875</v>
      </c>
    </row>
    <row r="28" spans="1:11" ht="12.75">
      <c r="A28" s="1" t="s">
        <v>56</v>
      </c>
      <c r="B28" s="2">
        <v>6</v>
      </c>
      <c r="C28" s="2">
        <v>9</v>
      </c>
      <c r="D28" s="2">
        <f>B28+C28</f>
        <v>15</v>
      </c>
      <c r="E28" s="2">
        <v>2</v>
      </c>
      <c r="F28" s="2">
        <v>3</v>
      </c>
      <c r="G28" s="2">
        <v>32</v>
      </c>
      <c r="H28" s="2">
        <f>SUM(E28:G28)</f>
        <v>37</v>
      </c>
      <c r="I28" s="7">
        <f>D28+H28</f>
        <v>52</v>
      </c>
      <c r="J28" s="12">
        <f>D28/I28</f>
        <v>0.28846153846153844</v>
      </c>
      <c r="K28" s="10">
        <f>(B28+E28+F28)/I28</f>
        <v>0.21153846153846154</v>
      </c>
    </row>
    <row r="29" spans="1:11" ht="12.75">
      <c r="A29" s="1" t="s">
        <v>2</v>
      </c>
      <c r="B29" s="2">
        <v>102</v>
      </c>
      <c r="C29" s="2">
        <v>201</v>
      </c>
      <c r="D29" s="2">
        <f>B29+C29</f>
        <v>303</v>
      </c>
      <c r="E29" s="2">
        <v>10</v>
      </c>
      <c r="F29" s="2">
        <v>128</v>
      </c>
      <c r="G29" s="2">
        <v>606</v>
      </c>
      <c r="H29" s="2">
        <f>SUM(E29:G29)</f>
        <v>744</v>
      </c>
      <c r="I29" s="7">
        <f>D29+H29</f>
        <v>1047</v>
      </c>
      <c r="J29" s="12">
        <f>D29/I29</f>
        <v>0.28939828080229224</v>
      </c>
      <c r="K29" s="10">
        <f>(B29+E29+F29)/I29</f>
        <v>0.22922636103151864</v>
      </c>
    </row>
    <row r="30" spans="1:11" ht="12.75">
      <c r="A30" s="1" t="s">
        <v>46</v>
      </c>
      <c r="B30" s="2">
        <v>8</v>
      </c>
      <c r="C30" s="2">
        <v>34</v>
      </c>
      <c r="D30" s="2">
        <f>B30+C30</f>
        <v>42</v>
      </c>
      <c r="E30" s="2">
        <v>18</v>
      </c>
      <c r="F30" s="2">
        <v>17</v>
      </c>
      <c r="G30" s="2">
        <v>116</v>
      </c>
      <c r="H30" s="2">
        <f>SUM(E30:G30)</f>
        <v>151</v>
      </c>
      <c r="I30" s="7">
        <f>D30+H30</f>
        <v>193</v>
      </c>
      <c r="J30" s="12">
        <f>D30/I30</f>
        <v>0.21761658031088082</v>
      </c>
      <c r="K30" s="10">
        <f>(B30+E30+F30)/I30</f>
        <v>0.22279792746113988</v>
      </c>
    </row>
    <row r="31" spans="1:11" ht="12.75">
      <c r="A31" s="1" t="s">
        <v>38</v>
      </c>
      <c r="B31" s="2">
        <v>34</v>
      </c>
      <c r="C31" s="2">
        <v>94</v>
      </c>
      <c r="D31" s="2">
        <f>B31+C31</f>
        <v>128</v>
      </c>
      <c r="E31" s="2">
        <v>13</v>
      </c>
      <c r="F31" s="2">
        <v>70</v>
      </c>
      <c r="G31" s="2">
        <v>272</v>
      </c>
      <c r="H31" s="2">
        <f>SUM(E31:G31)</f>
        <v>355</v>
      </c>
      <c r="I31" s="7">
        <f>D31+H31</f>
        <v>483</v>
      </c>
      <c r="J31" s="12">
        <f>D31/I31</f>
        <v>0.2650103519668737</v>
      </c>
      <c r="K31" s="10">
        <f>(B31+E31+F31)/I31</f>
        <v>0.2422360248447205</v>
      </c>
    </row>
    <row r="32" spans="1:11" ht="12.75">
      <c r="A32" s="1" t="s">
        <v>57</v>
      </c>
      <c r="B32" s="2">
        <v>51</v>
      </c>
      <c r="C32" s="2">
        <v>125</v>
      </c>
      <c r="D32" s="2">
        <f>B32+C32</f>
        <v>176</v>
      </c>
      <c r="E32" s="2">
        <v>37</v>
      </c>
      <c r="F32" s="2">
        <v>101</v>
      </c>
      <c r="G32" s="2">
        <v>321</v>
      </c>
      <c r="H32" s="2">
        <f>SUM(E32:G32)</f>
        <v>459</v>
      </c>
      <c r="I32" s="7">
        <f>D32+H32</f>
        <v>635</v>
      </c>
      <c r="J32" s="12">
        <f>D32/I32</f>
        <v>0.27716535433070866</v>
      </c>
      <c r="K32" s="10">
        <f>(B32+E32+F32)/I32</f>
        <v>0.29763779527559053</v>
      </c>
    </row>
    <row r="33" spans="1:11" ht="12.75">
      <c r="A33" s="1" t="s">
        <v>12</v>
      </c>
      <c r="B33" s="2">
        <v>468</v>
      </c>
      <c r="C33" s="2">
        <v>1079</v>
      </c>
      <c r="D33" s="2">
        <f>B33+C33</f>
        <v>1547</v>
      </c>
      <c r="E33" s="2">
        <v>14</v>
      </c>
      <c r="F33" s="2">
        <v>216</v>
      </c>
      <c r="G33" s="2">
        <v>2332</v>
      </c>
      <c r="H33" s="2">
        <f>SUM(E33:G33)</f>
        <v>2562</v>
      </c>
      <c r="I33" s="7">
        <f>D33+H33</f>
        <v>4109</v>
      </c>
      <c r="J33" s="12">
        <f>D33/I33</f>
        <v>0.37649063032367974</v>
      </c>
      <c r="K33" s="10">
        <f>(B33+E33+F33)/I33</f>
        <v>0.1698710148454612</v>
      </c>
    </row>
    <row r="34" spans="1:11" ht="12.75">
      <c r="A34" s="1" t="s">
        <v>32</v>
      </c>
      <c r="B34" s="2">
        <v>113</v>
      </c>
      <c r="C34" s="2">
        <v>248</v>
      </c>
      <c r="D34" s="2">
        <f>B34+C34</f>
        <v>361</v>
      </c>
      <c r="E34" s="2">
        <v>77</v>
      </c>
      <c r="F34" s="2">
        <v>100</v>
      </c>
      <c r="G34" s="2">
        <v>627</v>
      </c>
      <c r="H34" s="2">
        <f>SUM(E34:G34)</f>
        <v>804</v>
      </c>
      <c r="I34" s="7">
        <f>D34+H34</f>
        <v>1165</v>
      </c>
      <c r="J34" s="12">
        <f>D34/I34</f>
        <v>0.3098712446351931</v>
      </c>
      <c r="K34" s="10">
        <f>(B34+E34+F34)/I34</f>
        <v>0.24892703862660945</v>
      </c>
    </row>
    <row r="35" spans="1:11" ht="12.75">
      <c r="A35" s="1" t="s">
        <v>13</v>
      </c>
      <c r="B35" s="2">
        <v>226</v>
      </c>
      <c r="C35" s="2">
        <v>419</v>
      </c>
      <c r="D35" s="2">
        <f>B35+C35</f>
        <v>645</v>
      </c>
      <c r="E35" s="2">
        <v>18</v>
      </c>
      <c r="F35" s="2">
        <v>195</v>
      </c>
      <c r="G35" s="2">
        <v>1141</v>
      </c>
      <c r="H35" s="2">
        <f>SUM(E35:G35)</f>
        <v>1354</v>
      </c>
      <c r="I35" s="7">
        <f>D35+H35</f>
        <v>1999</v>
      </c>
      <c r="J35" s="12">
        <f>D35/I35</f>
        <v>0.32266133066533265</v>
      </c>
      <c r="K35" s="10">
        <f>(B35+E35+F35)/I35</f>
        <v>0.21960980490245122</v>
      </c>
    </row>
    <row r="36" spans="1:11" ht="12.75">
      <c r="A36" s="1" t="s">
        <v>62</v>
      </c>
      <c r="B36" s="2">
        <v>19</v>
      </c>
      <c r="C36" s="2">
        <v>69</v>
      </c>
      <c r="D36" s="2">
        <f>B36+C36</f>
        <v>88</v>
      </c>
      <c r="E36" s="2">
        <v>17</v>
      </c>
      <c r="F36" s="2">
        <v>24</v>
      </c>
      <c r="G36" s="2">
        <v>209</v>
      </c>
      <c r="H36" s="2">
        <f>SUM(E36:G36)</f>
        <v>250</v>
      </c>
      <c r="I36" s="7">
        <f>D36+H36</f>
        <v>338</v>
      </c>
      <c r="J36" s="12">
        <f>D36/I36</f>
        <v>0.2603550295857988</v>
      </c>
      <c r="K36" s="10">
        <f>(B36+E36+F36)/I36</f>
        <v>0.17751479289940827</v>
      </c>
    </row>
    <row r="37" spans="1:11" ht="12.75">
      <c r="A37" s="1" t="s">
        <v>34</v>
      </c>
      <c r="B37" s="2">
        <v>38</v>
      </c>
      <c r="C37" s="2">
        <v>208</v>
      </c>
      <c r="D37" s="2">
        <f>B37+C37</f>
        <v>246</v>
      </c>
      <c r="E37" s="2">
        <v>1</v>
      </c>
      <c r="F37" s="2">
        <v>42</v>
      </c>
      <c r="G37" s="2">
        <v>365</v>
      </c>
      <c r="H37" s="2">
        <f>SUM(E37:G37)</f>
        <v>408</v>
      </c>
      <c r="I37" s="7">
        <f>D37+H37</f>
        <v>654</v>
      </c>
      <c r="J37" s="12">
        <f>D37/I37</f>
        <v>0.3761467889908257</v>
      </c>
      <c r="K37" s="10">
        <f>(B37+E37+F37)/I37</f>
        <v>0.12385321100917432</v>
      </c>
    </row>
    <row r="38" spans="1:11" ht="12.75">
      <c r="A38" s="1" t="s">
        <v>14</v>
      </c>
      <c r="B38" s="2">
        <v>71</v>
      </c>
      <c r="C38" s="2">
        <v>217</v>
      </c>
      <c r="D38" s="2">
        <f>B38+C38</f>
        <v>288</v>
      </c>
      <c r="E38" s="2">
        <v>6</v>
      </c>
      <c r="F38" s="2">
        <v>133</v>
      </c>
      <c r="G38" s="2">
        <v>812</v>
      </c>
      <c r="H38" s="2">
        <f>SUM(E38:G38)</f>
        <v>951</v>
      </c>
      <c r="I38" s="7">
        <f>D38+H38</f>
        <v>1239</v>
      </c>
      <c r="J38" s="12">
        <f>D38/I38</f>
        <v>0.2324455205811138</v>
      </c>
      <c r="K38" s="10">
        <f>(B38+E38+F38)/I38</f>
        <v>0.1694915254237288</v>
      </c>
    </row>
    <row r="39" spans="1:11" ht="12.75">
      <c r="A39" s="1" t="s">
        <v>49</v>
      </c>
      <c r="B39" s="2">
        <v>3</v>
      </c>
      <c r="C39" s="2">
        <v>35</v>
      </c>
      <c r="D39" s="2">
        <f>B39+C39</f>
        <v>38</v>
      </c>
      <c r="E39" s="2">
        <v>16</v>
      </c>
      <c r="F39" s="2">
        <v>5</v>
      </c>
      <c r="G39" s="2">
        <v>126</v>
      </c>
      <c r="H39" s="2">
        <f>SUM(E39:G39)</f>
        <v>147</v>
      </c>
      <c r="I39" s="7">
        <f>D39+H39</f>
        <v>185</v>
      </c>
      <c r="J39" s="12">
        <f>D39/I39</f>
        <v>0.20540540540540542</v>
      </c>
      <c r="K39" s="10">
        <f>(B39+E39+F39)/I39</f>
        <v>0.12972972972972974</v>
      </c>
    </row>
    <row r="40" spans="1:11" ht="12.75">
      <c r="A40" s="1" t="s">
        <v>15</v>
      </c>
      <c r="B40" s="2">
        <v>421</v>
      </c>
      <c r="C40" s="2">
        <v>677</v>
      </c>
      <c r="D40" s="2">
        <f>B40+C40</f>
        <v>1098</v>
      </c>
      <c r="E40" s="2">
        <v>18</v>
      </c>
      <c r="F40" s="2">
        <v>413</v>
      </c>
      <c r="G40" s="2">
        <v>2145</v>
      </c>
      <c r="H40" s="2">
        <f>SUM(E40:G40)</f>
        <v>2576</v>
      </c>
      <c r="I40" s="7">
        <f>D40+H40</f>
        <v>3674</v>
      </c>
      <c r="J40" s="12">
        <f>D40/I40</f>
        <v>0.2988568317909635</v>
      </c>
      <c r="K40" s="10">
        <f>(B40+E40+F40)/I40</f>
        <v>0.23189983669025585</v>
      </c>
    </row>
    <row r="41" spans="1:11" ht="12.75">
      <c r="A41" s="1" t="s">
        <v>16</v>
      </c>
      <c r="B41" s="2">
        <v>343</v>
      </c>
      <c r="C41" s="2">
        <v>649</v>
      </c>
      <c r="D41" s="2">
        <f>B41+C41</f>
        <v>992</v>
      </c>
      <c r="E41" s="2">
        <v>24</v>
      </c>
      <c r="F41" s="2">
        <v>281</v>
      </c>
      <c r="G41" s="2">
        <v>1500</v>
      </c>
      <c r="H41" s="2">
        <f>SUM(E41:G41)</f>
        <v>1805</v>
      </c>
      <c r="I41" s="7">
        <f>D41+H41</f>
        <v>2797</v>
      </c>
      <c r="J41" s="12">
        <f>D41/I41</f>
        <v>0.35466571326421165</v>
      </c>
      <c r="K41" s="10">
        <f>(B41+E41+F41)/I41</f>
        <v>0.23167679656775117</v>
      </c>
    </row>
    <row r="42" spans="1:11" ht="12.75">
      <c r="A42" s="1" t="s">
        <v>58</v>
      </c>
      <c r="B42" s="2">
        <v>1</v>
      </c>
      <c r="C42" s="2">
        <v>16</v>
      </c>
      <c r="D42" s="2">
        <f>B42+C42</f>
        <v>17</v>
      </c>
      <c r="E42" s="2">
        <v>0</v>
      </c>
      <c r="F42" s="2">
        <v>3</v>
      </c>
      <c r="G42" s="2">
        <v>45</v>
      </c>
      <c r="H42" s="2">
        <f>SUM(E42:G42)</f>
        <v>48</v>
      </c>
      <c r="I42" s="7">
        <f>D42+H42</f>
        <v>65</v>
      </c>
      <c r="J42" s="12">
        <f>D42/I42</f>
        <v>0.26153846153846155</v>
      </c>
      <c r="K42" s="10">
        <f>(B42+E42+F42)/I42</f>
        <v>0.06153846153846154</v>
      </c>
    </row>
    <row r="43" spans="1:11" ht="12.75">
      <c r="A43" s="1" t="s">
        <v>27</v>
      </c>
      <c r="B43" s="2">
        <v>45</v>
      </c>
      <c r="C43" s="2">
        <v>124</v>
      </c>
      <c r="D43" s="2">
        <f>B43+C43</f>
        <v>169</v>
      </c>
      <c r="E43" s="2">
        <v>0</v>
      </c>
      <c r="F43" s="2">
        <v>45</v>
      </c>
      <c r="G43" s="2">
        <v>358</v>
      </c>
      <c r="H43" s="2">
        <f>SUM(E43:G43)</f>
        <v>403</v>
      </c>
      <c r="I43" s="7">
        <f>D43+H43</f>
        <v>572</v>
      </c>
      <c r="J43" s="12">
        <f>D43/I43</f>
        <v>0.29545454545454547</v>
      </c>
      <c r="K43" s="10">
        <f>(B43+E43+F43)/I43</f>
        <v>0.15734265734265734</v>
      </c>
    </row>
    <row r="44" spans="1:11" ht="12.75">
      <c r="A44" s="1" t="s">
        <v>17</v>
      </c>
      <c r="B44" s="2">
        <v>240</v>
      </c>
      <c r="C44" s="2">
        <v>389</v>
      </c>
      <c r="D44" s="2">
        <f>B44+C44</f>
        <v>629</v>
      </c>
      <c r="E44" s="2">
        <v>11</v>
      </c>
      <c r="F44" s="2">
        <v>303</v>
      </c>
      <c r="G44" s="2">
        <v>1308</v>
      </c>
      <c r="H44" s="2">
        <f>SUM(E44:G44)</f>
        <v>1622</v>
      </c>
      <c r="I44" s="7">
        <f>D44+H44</f>
        <v>2251</v>
      </c>
      <c r="J44" s="12">
        <f>D44/I44</f>
        <v>0.2794313638382941</v>
      </c>
      <c r="K44" s="10">
        <f>(B44+E44+F44)/I44</f>
        <v>0.24611283873833853</v>
      </c>
    </row>
    <row r="45" spans="1:11" ht="12.75">
      <c r="A45" s="1" t="s">
        <v>59</v>
      </c>
      <c r="B45" s="2">
        <v>40</v>
      </c>
      <c r="C45" s="2">
        <v>88</v>
      </c>
      <c r="D45" s="2">
        <f>B45+C45</f>
        <v>128</v>
      </c>
      <c r="E45" s="2">
        <v>3</v>
      </c>
      <c r="F45" s="2">
        <v>29</v>
      </c>
      <c r="G45" s="2">
        <v>186</v>
      </c>
      <c r="H45" s="2">
        <f>SUM(E45:G45)</f>
        <v>218</v>
      </c>
      <c r="I45" s="7">
        <f>D45+H45</f>
        <v>346</v>
      </c>
      <c r="J45" s="12">
        <f>D45/I45</f>
        <v>0.3699421965317919</v>
      </c>
      <c r="K45" s="10">
        <f>(B45+E45+F45)/I45</f>
        <v>0.20809248554913296</v>
      </c>
    </row>
    <row r="46" spans="1:11" ht="12.75">
      <c r="A46" s="1" t="s">
        <v>3</v>
      </c>
      <c r="B46" s="2">
        <v>99</v>
      </c>
      <c r="C46" s="2">
        <v>268</v>
      </c>
      <c r="D46" s="2">
        <f>B46+C46</f>
        <v>367</v>
      </c>
      <c r="E46" s="2">
        <v>2</v>
      </c>
      <c r="F46" s="2">
        <v>112</v>
      </c>
      <c r="G46" s="2">
        <v>885</v>
      </c>
      <c r="H46" s="2">
        <f>SUM(E46:G46)</f>
        <v>999</v>
      </c>
      <c r="I46" s="7">
        <f>D46+H46</f>
        <v>1366</v>
      </c>
      <c r="J46" s="12">
        <f>D46/I46</f>
        <v>0.2686676427525622</v>
      </c>
      <c r="K46" s="10">
        <f>(B46+E46+F46)/I46</f>
        <v>0.15592972181551976</v>
      </c>
    </row>
    <row r="47" spans="1:11" ht="12.75">
      <c r="A47" s="1" t="s">
        <v>4</v>
      </c>
      <c r="B47" s="2">
        <v>329</v>
      </c>
      <c r="C47" s="2">
        <v>754</v>
      </c>
      <c r="D47" s="2">
        <f>B47+C47</f>
        <v>1083</v>
      </c>
      <c r="E47" s="2">
        <v>21</v>
      </c>
      <c r="F47" s="2">
        <v>338</v>
      </c>
      <c r="G47" s="2">
        <v>2241</v>
      </c>
      <c r="H47" s="2">
        <f>SUM(E47:G47)</f>
        <v>2600</v>
      </c>
      <c r="I47" s="7">
        <f>D47+H47</f>
        <v>3683</v>
      </c>
      <c r="J47" s="12">
        <f>D47/I47</f>
        <v>0.29405376052131416</v>
      </c>
      <c r="K47" s="10">
        <f>(B47+E47+F47)/I47</f>
        <v>0.18680423567743687</v>
      </c>
    </row>
    <row r="48" spans="1:11" ht="12.75">
      <c r="A48" s="1" t="s">
        <v>53</v>
      </c>
      <c r="B48" s="2">
        <v>74</v>
      </c>
      <c r="C48" s="2">
        <v>197</v>
      </c>
      <c r="D48" s="2">
        <f>B48+C48</f>
        <v>271</v>
      </c>
      <c r="E48" s="2">
        <v>54</v>
      </c>
      <c r="F48" s="2">
        <v>95</v>
      </c>
      <c r="G48" s="2">
        <v>655</v>
      </c>
      <c r="H48" s="2">
        <f>SUM(E48:G48)</f>
        <v>804</v>
      </c>
      <c r="I48" s="7">
        <f>D48+H48</f>
        <v>1075</v>
      </c>
      <c r="J48" s="12">
        <f>D48/I48</f>
        <v>0.25209302325581395</v>
      </c>
      <c r="K48" s="10">
        <f>(B48+E48+F48)/I48</f>
        <v>0.20744186046511628</v>
      </c>
    </row>
    <row r="49" spans="1:11" ht="12.75">
      <c r="A49" s="1" t="s">
        <v>5</v>
      </c>
      <c r="B49" s="2">
        <v>73</v>
      </c>
      <c r="C49" s="2">
        <v>307</v>
      </c>
      <c r="D49" s="2">
        <f>B49+C49</f>
        <v>380</v>
      </c>
      <c r="E49" s="2">
        <v>63</v>
      </c>
      <c r="F49" s="2">
        <v>113</v>
      </c>
      <c r="G49" s="2">
        <v>800</v>
      </c>
      <c r="H49" s="2">
        <f>SUM(E49:G49)</f>
        <v>976</v>
      </c>
      <c r="I49" s="7">
        <f>D49+H49</f>
        <v>1356</v>
      </c>
      <c r="J49" s="12">
        <f>D49/I49</f>
        <v>0.28023598820059</v>
      </c>
      <c r="K49" s="10">
        <f>(B49+E49+F49)/I49</f>
        <v>0.1836283185840708</v>
      </c>
    </row>
    <row r="50" spans="1:11" ht="12.75">
      <c r="A50" s="1" t="s">
        <v>51</v>
      </c>
      <c r="B50" s="2">
        <v>8</v>
      </c>
      <c r="C50" s="2">
        <v>8</v>
      </c>
      <c r="D50" s="2">
        <f>B50+C50</f>
        <v>16</v>
      </c>
      <c r="E50" s="2">
        <v>3</v>
      </c>
      <c r="F50" s="2">
        <v>7</v>
      </c>
      <c r="G50" s="2">
        <v>36</v>
      </c>
      <c r="H50" s="2">
        <f>SUM(E50:G50)</f>
        <v>46</v>
      </c>
      <c r="I50" s="7">
        <f>D50+H50</f>
        <v>62</v>
      </c>
      <c r="J50" s="12">
        <f>D50/I50</f>
        <v>0.25806451612903225</v>
      </c>
      <c r="K50" s="10">
        <f>(B50+E50+F50)/I50</f>
        <v>0.2903225806451613</v>
      </c>
    </row>
    <row r="51" spans="1:11" ht="12.75">
      <c r="A51" s="1" t="s">
        <v>18</v>
      </c>
      <c r="B51" s="2">
        <v>332</v>
      </c>
      <c r="C51" s="2">
        <v>497</v>
      </c>
      <c r="D51" s="2">
        <f>B51+C51</f>
        <v>829</v>
      </c>
      <c r="E51" s="2">
        <v>89</v>
      </c>
      <c r="F51" s="2">
        <v>285</v>
      </c>
      <c r="G51" s="2">
        <v>2099</v>
      </c>
      <c r="H51" s="2">
        <f>SUM(E51:G51)</f>
        <v>2473</v>
      </c>
      <c r="I51" s="7">
        <f>D51+H51</f>
        <v>3302</v>
      </c>
      <c r="J51" s="12">
        <f>D51/I51</f>
        <v>0.25105996365838884</v>
      </c>
      <c r="K51" s="10">
        <f>(B51+E51+F51)/I51</f>
        <v>0.21380981223500908</v>
      </c>
    </row>
    <row r="52" spans="1:11" ht="12.75">
      <c r="A52" s="1" t="s">
        <v>23</v>
      </c>
      <c r="B52" s="2">
        <v>94</v>
      </c>
      <c r="C52" s="2">
        <v>244</v>
      </c>
      <c r="D52" s="2">
        <f>B52+C52</f>
        <v>338</v>
      </c>
      <c r="E52" s="2">
        <v>1</v>
      </c>
      <c r="F52" s="2">
        <v>102</v>
      </c>
      <c r="G52" s="2">
        <v>693</v>
      </c>
      <c r="H52" s="2">
        <f>SUM(E52:G52)</f>
        <v>796</v>
      </c>
      <c r="I52" s="7">
        <f>D52+H52</f>
        <v>1134</v>
      </c>
      <c r="J52" s="12">
        <f>D52/I52</f>
        <v>0.2980599647266314</v>
      </c>
      <c r="K52" s="10">
        <f>(B52+E52+F52)/I52</f>
        <v>0.17372134038800705</v>
      </c>
    </row>
    <row r="53" spans="1:11" ht="12.75">
      <c r="A53" s="1" t="s">
        <v>39</v>
      </c>
      <c r="B53" s="2">
        <v>57</v>
      </c>
      <c r="C53" s="2">
        <v>100</v>
      </c>
      <c r="D53" s="2">
        <f>B53+C53</f>
        <v>157</v>
      </c>
      <c r="E53" s="2">
        <v>40</v>
      </c>
      <c r="F53" s="2">
        <v>61</v>
      </c>
      <c r="G53" s="2">
        <v>371</v>
      </c>
      <c r="H53" s="2">
        <f>SUM(E53:G53)</f>
        <v>472</v>
      </c>
      <c r="I53" s="7">
        <f>D53+H53</f>
        <v>629</v>
      </c>
      <c r="J53" s="12">
        <f>D53/I53</f>
        <v>0.24960254372019078</v>
      </c>
      <c r="K53" s="10">
        <f>(B53+E53+F53)/I53</f>
        <v>0.25119236883942764</v>
      </c>
    </row>
    <row r="54" spans="1:11" ht="12.75">
      <c r="A54" s="1" t="s">
        <v>19</v>
      </c>
      <c r="B54" s="2">
        <v>1068</v>
      </c>
      <c r="C54" s="2">
        <v>1368</v>
      </c>
      <c r="D54" s="2">
        <f>B54+C54</f>
        <v>2436</v>
      </c>
      <c r="E54" s="2">
        <v>145</v>
      </c>
      <c r="F54" s="2">
        <v>858</v>
      </c>
      <c r="G54" s="2">
        <v>3877</v>
      </c>
      <c r="H54" s="2">
        <f>SUM(E54:G54)</f>
        <v>4880</v>
      </c>
      <c r="I54" s="7">
        <f>D54+H54</f>
        <v>7316</v>
      </c>
      <c r="J54" s="12">
        <f>D54/I54</f>
        <v>0.3329688354291963</v>
      </c>
      <c r="K54" s="10">
        <f>(B54+E54+F54)/I54</f>
        <v>0.2830781848004374</v>
      </c>
    </row>
    <row r="55" spans="1:11" ht="12.75">
      <c r="A55" s="1" t="s">
        <v>20</v>
      </c>
      <c r="B55" s="2">
        <v>395</v>
      </c>
      <c r="C55" s="2">
        <v>561</v>
      </c>
      <c r="D55" s="2">
        <f>B55+C55</f>
        <v>956</v>
      </c>
      <c r="E55" s="2">
        <v>54</v>
      </c>
      <c r="F55" s="2">
        <v>333</v>
      </c>
      <c r="G55" s="2">
        <v>1741</v>
      </c>
      <c r="H55" s="2">
        <f>SUM(E55:G55)</f>
        <v>2128</v>
      </c>
      <c r="I55" s="7">
        <f>D55+H55</f>
        <v>3084</v>
      </c>
      <c r="J55" s="12">
        <f>D55/I55</f>
        <v>0.3099870298313878</v>
      </c>
      <c r="K55" s="10">
        <f>(B55+E55+F55)/I55</f>
        <v>0.2535667963683528</v>
      </c>
    </row>
    <row r="56" spans="1:11" ht="12.75">
      <c r="A56" s="1" t="s">
        <v>30</v>
      </c>
      <c r="B56" s="2">
        <v>16</v>
      </c>
      <c r="C56" s="2">
        <v>75</v>
      </c>
      <c r="D56" s="2">
        <f>B56+C56</f>
        <v>91</v>
      </c>
      <c r="E56" s="2">
        <v>34</v>
      </c>
      <c r="F56" s="2">
        <v>60</v>
      </c>
      <c r="G56" s="2">
        <v>331</v>
      </c>
      <c r="H56" s="2">
        <f>SUM(E56:G56)</f>
        <v>425</v>
      </c>
      <c r="I56" s="7">
        <f>D56+H56</f>
        <v>516</v>
      </c>
      <c r="J56" s="12">
        <f>D56/I56</f>
        <v>0.17635658914728683</v>
      </c>
      <c r="K56" s="10">
        <f>(B56+E56+F56)/I56</f>
        <v>0.2131782945736434</v>
      </c>
    </row>
    <row r="57" spans="1:11" ht="12.75">
      <c r="A57" s="1" t="s">
        <v>21</v>
      </c>
      <c r="B57" s="2">
        <v>529</v>
      </c>
      <c r="C57" s="2">
        <v>292</v>
      </c>
      <c r="D57" s="2">
        <f>B57+C57</f>
        <v>821</v>
      </c>
      <c r="E57" s="2">
        <v>34</v>
      </c>
      <c r="F57" s="2">
        <v>474</v>
      </c>
      <c r="G57" s="2">
        <v>872</v>
      </c>
      <c r="H57" s="2">
        <f>SUM(E57:G57)</f>
        <v>1380</v>
      </c>
      <c r="I57" s="7">
        <f>D57+H57</f>
        <v>2201</v>
      </c>
      <c r="J57" s="12">
        <f>D57/I57</f>
        <v>0.3730122671512949</v>
      </c>
      <c r="K57" s="10">
        <f>(B57+E57+F57)/I57</f>
        <v>0.4711494775102226</v>
      </c>
    </row>
    <row r="58" spans="1:11" ht="12.75">
      <c r="A58" s="1" t="s">
        <v>40</v>
      </c>
      <c r="B58" s="2">
        <v>19</v>
      </c>
      <c r="C58" s="2">
        <v>97</v>
      </c>
      <c r="D58" s="2">
        <f>B58+C58</f>
        <v>116</v>
      </c>
      <c r="E58" s="2">
        <v>14</v>
      </c>
      <c r="F58" s="2">
        <v>11</v>
      </c>
      <c r="G58" s="2">
        <v>231</v>
      </c>
      <c r="H58" s="2">
        <f>SUM(E58:G58)</f>
        <v>256</v>
      </c>
      <c r="I58" s="7">
        <f>D58+H58</f>
        <v>372</v>
      </c>
      <c r="J58" s="12">
        <f>D58/I58</f>
        <v>0.3118279569892473</v>
      </c>
      <c r="K58" s="10">
        <f>(B58+E58+F58)/I58</f>
        <v>0.11827956989247312</v>
      </c>
    </row>
    <row r="59" spans="1:11" ht="12.75">
      <c r="A59" s="1" t="s">
        <v>28</v>
      </c>
      <c r="B59" s="2">
        <v>22</v>
      </c>
      <c r="C59" s="2">
        <v>79</v>
      </c>
      <c r="D59" s="2">
        <f>B59+C59</f>
        <v>101</v>
      </c>
      <c r="E59" s="2">
        <v>29</v>
      </c>
      <c r="F59" s="2">
        <v>43</v>
      </c>
      <c r="G59" s="2">
        <v>354</v>
      </c>
      <c r="H59" s="2">
        <f>SUM(E59:G59)</f>
        <v>426</v>
      </c>
      <c r="I59" s="7">
        <f>D59+H59</f>
        <v>527</v>
      </c>
      <c r="J59" s="12">
        <f>D59/I59</f>
        <v>0.19165085388994307</v>
      </c>
      <c r="K59" s="10">
        <f>(B59+E59+F59)/I59</f>
        <v>0.17836812144212524</v>
      </c>
    </row>
    <row r="60" spans="1:11" ht="12.75">
      <c r="A60" s="1" t="s">
        <v>22</v>
      </c>
      <c r="B60" s="2">
        <v>449</v>
      </c>
      <c r="C60" s="2">
        <v>890</v>
      </c>
      <c r="D60" s="2">
        <f>B60+C60</f>
        <v>1339</v>
      </c>
      <c r="E60" s="2">
        <v>8</v>
      </c>
      <c r="F60" s="2">
        <v>275</v>
      </c>
      <c r="G60" s="2">
        <v>2242</v>
      </c>
      <c r="H60" s="2">
        <f>SUM(E60:G60)</f>
        <v>2525</v>
      </c>
      <c r="I60" s="7">
        <f>D60+H60</f>
        <v>3864</v>
      </c>
      <c r="J60" s="12">
        <f>D60/I60</f>
        <v>0.3465320910973085</v>
      </c>
      <c r="K60" s="10">
        <f>(B60+E60+F60)/I60</f>
        <v>0.18944099378881987</v>
      </c>
    </row>
    <row r="61" spans="1:11" ht="12.75">
      <c r="A61" s="1" t="s">
        <v>35</v>
      </c>
      <c r="B61" s="2">
        <v>20</v>
      </c>
      <c r="C61" s="2">
        <v>47</v>
      </c>
      <c r="D61" s="2">
        <f>B61+C61</f>
        <v>67</v>
      </c>
      <c r="E61" s="2">
        <v>29</v>
      </c>
      <c r="F61" s="2">
        <v>28</v>
      </c>
      <c r="G61" s="2">
        <v>145</v>
      </c>
      <c r="H61" s="2">
        <f>SUM(E61:G61)</f>
        <v>202</v>
      </c>
      <c r="I61" s="7">
        <f>D61+H61</f>
        <v>269</v>
      </c>
      <c r="J61" s="12">
        <f>D61/I61</f>
        <v>0.24907063197026022</v>
      </c>
      <c r="K61" s="10">
        <f>(B61+E61+F61)/I61</f>
        <v>0.2862453531598513</v>
      </c>
    </row>
    <row r="62" spans="1:11" ht="12.75">
      <c r="A62" s="1" t="s">
        <v>43</v>
      </c>
      <c r="B62" s="2">
        <v>21</v>
      </c>
      <c r="C62" s="2">
        <v>34</v>
      </c>
      <c r="D62" s="2">
        <f>B62+C62</f>
        <v>55</v>
      </c>
      <c r="E62" s="2">
        <v>2</v>
      </c>
      <c r="F62" s="2">
        <v>14</v>
      </c>
      <c r="G62" s="2">
        <v>91</v>
      </c>
      <c r="H62" s="2">
        <f>SUM(E62:G62)</f>
        <v>107</v>
      </c>
      <c r="I62" s="7">
        <f>D62+H62</f>
        <v>162</v>
      </c>
      <c r="J62" s="12">
        <f>D62/I62</f>
        <v>0.3395061728395062</v>
      </c>
      <c r="K62" s="10">
        <f>(B62+E62+F62)/I62</f>
        <v>0.22839506172839505</v>
      </c>
    </row>
    <row r="63" spans="1:11" ht="12.75">
      <c r="A63" s="1" t="s">
        <v>44</v>
      </c>
      <c r="B63" s="2">
        <v>1</v>
      </c>
      <c r="C63" s="2">
        <v>9</v>
      </c>
      <c r="D63" s="2">
        <f>B63+C63</f>
        <v>10</v>
      </c>
      <c r="E63" s="2">
        <v>0</v>
      </c>
      <c r="F63" s="2">
        <v>0</v>
      </c>
      <c r="G63" s="2">
        <v>30</v>
      </c>
      <c r="H63" s="2">
        <f>SUM(E63:G63)</f>
        <v>30</v>
      </c>
      <c r="I63" s="7">
        <f>D63+H63</f>
        <v>40</v>
      </c>
      <c r="J63" s="12">
        <f>D63/I63</f>
        <v>0.25</v>
      </c>
      <c r="K63" s="10">
        <f>(B63+E63+F63)/I63</f>
        <v>0.025</v>
      </c>
    </row>
    <row r="64" spans="1:11" ht="12.75">
      <c r="A64" s="1" t="s">
        <v>24</v>
      </c>
      <c r="B64" s="2">
        <v>194</v>
      </c>
      <c r="C64" s="2">
        <v>326</v>
      </c>
      <c r="D64" s="2">
        <f>B64+C64</f>
        <v>520</v>
      </c>
      <c r="E64" s="2">
        <v>219</v>
      </c>
      <c r="F64" s="2">
        <v>284</v>
      </c>
      <c r="G64" s="2">
        <v>2075</v>
      </c>
      <c r="H64" s="2">
        <f>SUM(E64:G64)</f>
        <v>2578</v>
      </c>
      <c r="I64" s="7">
        <f>D64+H64</f>
        <v>3098</v>
      </c>
      <c r="J64" s="12">
        <f>D64/I64</f>
        <v>0.16785022595222723</v>
      </c>
      <c r="K64" s="10">
        <f>(B64+E64+F64)/I64</f>
        <v>0.2249838605551969</v>
      </c>
    </row>
    <row r="65" spans="2:11" ht="12.75">
      <c r="B65" s="7">
        <f>SUM(B2:B64)</f>
        <v>8694</v>
      </c>
      <c r="C65" s="7">
        <f>SUM(C2:C64)</f>
        <v>15911</v>
      </c>
      <c r="D65" s="2">
        <f>B65+C65</f>
        <v>24605</v>
      </c>
      <c r="E65" s="7">
        <f>SUM(E2:E64)</f>
        <v>1647</v>
      </c>
      <c r="F65" s="7">
        <f>SUM(F2:F64)</f>
        <v>7923</v>
      </c>
      <c r="G65" s="7">
        <f>SUM(G2:G64)</f>
        <v>46659</v>
      </c>
      <c r="H65" s="2">
        <f>SUM(E65:G65)</f>
        <v>56229</v>
      </c>
      <c r="I65" s="7">
        <f>D65+H65</f>
        <v>80834</v>
      </c>
      <c r="J65" s="12">
        <f>D65/I65</f>
        <v>0.3043892421505802</v>
      </c>
      <c r="K65" s="10">
        <f>(B65+E65+F65)/I65</f>
        <v>0.22594452829255016</v>
      </c>
    </row>
    <row r="66" spans="10:11" ht="12.75">
      <c r="J66" s="12"/>
      <c r="K66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2009FYHospitalCensusandChargesbyDRG.xls</dc:title>
  <dc:subject>hospital inpatient data</dc:subject>
  <dc:creator>richard ordos</dc:creator>
  <cp:keywords>hospital; inpatient</cp:keywords>
  <dc:description/>
  <cp:lastModifiedBy>Kim James</cp:lastModifiedBy>
  <cp:lastPrinted>2010-09-01T23:15:39Z</cp:lastPrinted>
  <dcterms:created xsi:type="dcterms:W3CDTF">2010-09-01T21:24:23Z</dcterms:created>
  <dcterms:modified xsi:type="dcterms:W3CDTF">2010-09-01T23:16:45Z</dcterms:modified>
  <cp:category>health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